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812"/>
  <workbookPr defaultThemeVersion="166925"/>
  <workbookProtection workbookAlgorithmName="SHA-512" workbookHashValue="YfYzLaLx0JxwUP7LLdGp5JDkzEkIggEQ/4MjkzrgGK4OLVFOa44LhFy6McLM06UyDmwpDItFxCkR2eJ2D1suVg==" workbookSpinCount="100000" workbookSaltValue="R+W/Sa+n5t8/uZ368nUY/g==" lockStructure="1"/>
  <bookViews>
    <workbookView xWindow="20" yWindow="460" windowWidth="28780" windowHeight="16180" firstSheet="2" activeTab="7"/>
  </bookViews>
  <sheets>
    <sheet name="Showmanship" sheetId="1" r:id="rId1"/>
    <sheet name="Heifer Totals" sheetId="9" r:id="rId2"/>
    <sheet name="Heifer Breeds" sheetId="3" r:id="rId3"/>
    <sheet name="Heifer B&amp;O" sheetId="4" r:id="rId4"/>
    <sheet name="Market Animal Totals" sheetId="10" r:id="rId5"/>
    <sheet name="Market Animal Breeds" sheetId="6" r:id="rId6"/>
    <sheet name="Market Animals B&amp;O" sheetId="7" r:id="rId7"/>
    <sheet name="Overall" sheetId="8" r:id="rId8"/>
  </sheets>
  <definedNames/>
  <calcPr calcId="191029"/>
  <extLst/>
</workbook>
</file>

<file path=xl/sharedStrings.xml><?xml version="1.0" encoding="utf-8"?>
<sst xmlns="http://schemas.openxmlformats.org/spreadsheetml/2006/main" count="8227" uniqueCount="1208">
  <si>
    <t>Divison</t>
  </si>
  <si>
    <t>Breed</t>
  </si>
  <si>
    <t>First</t>
  </si>
  <si>
    <t>Last</t>
  </si>
  <si>
    <t>Birthdate</t>
  </si>
  <si>
    <t>Tag#/Tattoo</t>
  </si>
  <si>
    <t>Registration#</t>
  </si>
  <si>
    <t>HBC</t>
  </si>
  <si>
    <t>RFID</t>
  </si>
  <si>
    <t>DOB</t>
  </si>
  <si>
    <t>Breeder</t>
  </si>
  <si>
    <t>Charolais</t>
  </si>
  <si>
    <t>617F</t>
  </si>
  <si>
    <t>F1263416</t>
  </si>
  <si>
    <t>Nash</t>
  </si>
  <si>
    <t>Arthur</t>
  </si>
  <si>
    <t>Jeff Jackson</t>
  </si>
  <si>
    <t>Simmental</t>
  </si>
  <si>
    <t>F146</t>
  </si>
  <si>
    <t>Colten</t>
  </si>
  <si>
    <t>Anderson</t>
  </si>
  <si>
    <t>Luke Harker</t>
  </si>
  <si>
    <t>Commercial</t>
  </si>
  <si>
    <t>F601</t>
  </si>
  <si>
    <t>Jonny</t>
  </si>
  <si>
    <t>Jonny Anderson</t>
  </si>
  <si>
    <t>F1C</t>
  </si>
  <si>
    <t xml:space="preserve">Nellie </t>
  </si>
  <si>
    <t>Armes</t>
  </si>
  <si>
    <t>Armes Simmentals</t>
  </si>
  <si>
    <t>Limousin</t>
  </si>
  <si>
    <t>KKWF406F</t>
  </si>
  <si>
    <t>NPF2148985</t>
  </si>
  <si>
    <t xml:space="preserve">Nolan </t>
  </si>
  <si>
    <t>Baker</t>
  </si>
  <si>
    <t>Kelsie Waitt</t>
  </si>
  <si>
    <t>SRSP0212F</t>
  </si>
  <si>
    <t>NPF2152825</t>
  </si>
  <si>
    <t>Nolan Baker</t>
  </si>
  <si>
    <t>Angus</t>
  </si>
  <si>
    <t>SAW5F</t>
  </si>
  <si>
    <t>AAA19257043</t>
  </si>
  <si>
    <t>Sawyer</t>
  </si>
  <si>
    <t>Bales</t>
  </si>
  <si>
    <t>Abigail Schrader</t>
  </si>
  <si>
    <t>Reid</t>
  </si>
  <si>
    <t>Barker</t>
  </si>
  <si>
    <t>Reid Barker</t>
  </si>
  <si>
    <t>Chi</t>
  </si>
  <si>
    <t>Kylee Barker</t>
  </si>
  <si>
    <t>Mainetainer</t>
  </si>
  <si>
    <t xml:space="preserve">Reid </t>
  </si>
  <si>
    <t>STRE819F</t>
  </si>
  <si>
    <t>Austin</t>
  </si>
  <si>
    <t>Beck</t>
  </si>
  <si>
    <t>Caleb Streitmatter</t>
  </si>
  <si>
    <t>KSDI0F</t>
  </si>
  <si>
    <t>Dice Cattle Co.</t>
  </si>
  <si>
    <t>DICE10F</t>
  </si>
  <si>
    <t>P394496</t>
  </si>
  <si>
    <t>Maine</t>
  </si>
  <si>
    <t>BGG010F</t>
  </si>
  <si>
    <t>Kaitlyn</t>
  </si>
  <si>
    <t>Green Cattle Co.</t>
  </si>
  <si>
    <t>626F</t>
  </si>
  <si>
    <t>F1263849</t>
  </si>
  <si>
    <t>Belle</t>
  </si>
  <si>
    <t>Bennett</t>
  </si>
  <si>
    <t>Todd Shireman and Sons</t>
  </si>
  <si>
    <t>Shorthorn</t>
  </si>
  <si>
    <t>C38</t>
  </si>
  <si>
    <t>X4277313</t>
  </si>
  <si>
    <t>C.A.B. Cattle</t>
  </si>
  <si>
    <t>ShorthornPlus</t>
  </si>
  <si>
    <t>BRUT430F</t>
  </si>
  <si>
    <t>AR4275582</t>
  </si>
  <si>
    <t>Bryce</t>
  </si>
  <si>
    <t>Brutus Show Cattle</t>
  </si>
  <si>
    <t>35F</t>
  </si>
  <si>
    <t>Kaden</t>
  </si>
  <si>
    <t>Bennington</t>
  </si>
  <si>
    <t>Jones Show Cattle</t>
  </si>
  <si>
    <t>18F</t>
  </si>
  <si>
    <t>BCII Show Cattle</t>
  </si>
  <si>
    <t>8092F</t>
  </si>
  <si>
    <t>Hayden</t>
  </si>
  <si>
    <t>Berenda</t>
  </si>
  <si>
    <t>Sara Sullivan</t>
  </si>
  <si>
    <t>Hereford</t>
  </si>
  <si>
    <t>E04</t>
  </si>
  <si>
    <t>P43901273</t>
  </si>
  <si>
    <t>Kylee</t>
  </si>
  <si>
    <t>Bosstick</t>
  </si>
  <si>
    <t>Knox Family</t>
  </si>
  <si>
    <t>201F</t>
  </si>
  <si>
    <t xml:space="preserve">Kylee </t>
  </si>
  <si>
    <t>Kylee Bosstick</t>
  </si>
  <si>
    <t>F06</t>
  </si>
  <si>
    <t>Chastain Livestock</t>
  </si>
  <si>
    <t>793E</t>
  </si>
  <si>
    <t>AAA19129826</t>
  </si>
  <si>
    <t>Claire</t>
  </si>
  <si>
    <t>Brown</t>
  </si>
  <si>
    <t>Horstman Cattle Co</t>
  </si>
  <si>
    <t>AAA19242686</t>
  </si>
  <si>
    <t>Drew</t>
  </si>
  <si>
    <t>ChiAngus</t>
  </si>
  <si>
    <t>856F</t>
  </si>
  <si>
    <t>Drew Brown</t>
  </si>
  <si>
    <t>EF1258051</t>
  </si>
  <si>
    <t>Redmin</t>
  </si>
  <si>
    <t>Brumbaugh</t>
  </si>
  <si>
    <t>B. Thomas</t>
  </si>
  <si>
    <t>F114</t>
  </si>
  <si>
    <t>Kristen</t>
  </si>
  <si>
    <t>Buck</t>
  </si>
  <si>
    <t>Hege Simmentals</t>
  </si>
  <si>
    <t>F220</t>
  </si>
  <si>
    <t>EECC83F</t>
  </si>
  <si>
    <t xml:space="preserve">Abby </t>
  </si>
  <si>
    <t>Burger</t>
  </si>
  <si>
    <t>Elizabeth Burger</t>
  </si>
  <si>
    <t>82FGECG</t>
  </si>
  <si>
    <t xml:space="preserve">Elizabeth </t>
  </si>
  <si>
    <t>Circle G Show Cattle</t>
  </si>
  <si>
    <t>AAA19230028</t>
  </si>
  <si>
    <t>GHG Angus</t>
  </si>
  <si>
    <t>801F</t>
  </si>
  <si>
    <t>EECC81F</t>
  </si>
  <si>
    <t>205F</t>
  </si>
  <si>
    <t>Madysen</t>
  </si>
  <si>
    <t>Bush</t>
  </si>
  <si>
    <t>Luke Herr</t>
  </si>
  <si>
    <t>HHBM20F</t>
  </si>
  <si>
    <t>Mason</t>
  </si>
  <si>
    <t>Cass</t>
  </si>
  <si>
    <t>Hudson Badskey</t>
  </si>
  <si>
    <t>Spencer</t>
  </si>
  <si>
    <t>Colton</t>
  </si>
  <si>
    <t>Clifford</t>
  </si>
  <si>
    <t>Colton Clifford</t>
  </si>
  <si>
    <t>AAA19077653</t>
  </si>
  <si>
    <t>Clock</t>
  </si>
  <si>
    <t>AAA19214112</t>
  </si>
  <si>
    <t>F2</t>
  </si>
  <si>
    <t>x4274161</t>
  </si>
  <si>
    <t xml:space="preserve">Dylan </t>
  </si>
  <si>
    <t>Collett</t>
  </si>
  <si>
    <t>Dylan Collett</t>
  </si>
  <si>
    <t>8022F</t>
  </si>
  <si>
    <t>P396298</t>
  </si>
  <si>
    <t>xAR4278655</t>
  </si>
  <si>
    <t>Colby</t>
  </si>
  <si>
    <t>Coon</t>
  </si>
  <si>
    <t>Colby Coon</t>
  </si>
  <si>
    <t>MITF935F</t>
  </si>
  <si>
    <t xml:space="preserve">Kelby </t>
  </si>
  <si>
    <t>Martin Livestock</t>
  </si>
  <si>
    <t>F184</t>
  </si>
  <si>
    <t>Tyson</t>
  </si>
  <si>
    <t>Cooper</t>
  </si>
  <si>
    <t>Ariel Randle</t>
  </si>
  <si>
    <t>F10</t>
  </si>
  <si>
    <t>Derek Richie</t>
  </si>
  <si>
    <t>Collin</t>
  </si>
  <si>
    <t>Deatsman</t>
  </si>
  <si>
    <t>Collin Deatsman</t>
  </si>
  <si>
    <t>AAA19255264</t>
  </si>
  <si>
    <t>AAA19255262</t>
  </si>
  <si>
    <t>10F</t>
  </si>
  <si>
    <t>F1</t>
  </si>
  <si>
    <t xml:space="preserve">Nola </t>
  </si>
  <si>
    <t>Dickerson</t>
  </si>
  <si>
    <t>Nola Dickerson</t>
  </si>
  <si>
    <t>Char-Composite</t>
  </si>
  <si>
    <t>113F</t>
  </si>
  <si>
    <t>ERF711889</t>
  </si>
  <si>
    <t>Allison</t>
  </si>
  <si>
    <t>Dillon</t>
  </si>
  <si>
    <t>Rylee Derrer</t>
  </si>
  <si>
    <t>312F</t>
  </si>
  <si>
    <t>P43949782</t>
  </si>
  <si>
    <t>Kassidy Oliger</t>
  </si>
  <si>
    <t>P43968247</t>
  </si>
  <si>
    <t>Eli</t>
  </si>
  <si>
    <t>Dixon</t>
  </si>
  <si>
    <t>Cottonwood Springs Farm</t>
  </si>
  <si>
    <t xml:space="preserve">Libby </t>
  </si>
  <si>
    <t>Libby Dixon</t>
  </si>
  <si>
    <t>Lucas</t>
  </si>
  <si>
    <t>Lucas Dixon</t>
  </si>
  <si>
    <t>AAA19166824</t>
  </si>
  <si>
    <t>Raleigh</t>
  </si>
  <si>
    <t>Doerstler</t>
  </si>
  <si>
    <t>Sunrise Sunset Farms</t>
  </si>
  <si>
    <t xml:space="preserve">Ray </t>
  </si>
  <si>
    <t>Duncan</t>
  </si>
  <si>
    <t>Ray Duncan</t>
  </si>
  <si>
    <t>CGD2F</t>
  </si>
  <si>
    <t>Belted Galloway</t>
  </si>
  <si>
    <t>SBF17E</t>
  </si>
  <si>
    <t>Kaylee</t>
  </si>
  <si>
    <t>Eckleman</t>
  </si>
  <si>
    <t>Terry &amp; Julie Willis</t>
  </si>
  <si>
    <t xml:space="preserve">Lilly </t>
  </si>
  <si>
    <t>Edwards</t>
  </si>
  <si>
    <t>Mia Edwards</t>
  </si>
  <si>
    <t>P43923386</t>
  </si>
  <si>
    <t>Mia</t>
  </si>
  <si>
    <t>Adam Miller</t>
  </si>
  <si>
    <t>FNK1E</t>
  </si>
  <si>
    <t>42064-B</t>
  </si>
  <si>
    <t>Marshall</t>
  </si>
  <si>
    <t>Finke</t>
  </si>
  <si>
    <t>Marshall Finke</t>
  </si>
  <si>
    <t>LN3F</t>
  </si>
  <si>
    <t>43054-D</t>
  </si>
  <si>
    <t>Lane Rahe</t>
  </si>
  <si>
    <t>167F</t>
  </si>
  <si>
    <t>P43944648</t>
  </si>
  <si>
    <t>Taylor</t>
  </si>
  <si>
    <t>Ferguson</t>
  </si>
  <si>
    <t>Taylor Ferguson</t>
  </si>
  <si>
    <t>1807/1806</t>
  </si>
  <si>
    <t>Kayla</t>
  </si>
  <si>
    <t>Fogg</t>
  </si>
  <si>
    <t>Kayla Fogg</t>
  </si>
  <si>
    <t>8203F</t>
  </si>
  <si>
    <t xml:space="preserve">Kayla </t>
  </si>
  <si>
    <t>S &amp; S Simmentals</t>
  </si>
  <si>
    <t>F07</t>
  </si>
  <si>
    <t>P43958118</t>
  </si>
  <si>
    <t>Breanna</t>
  </si>
  <si>
    <t>Gano</t>
  </si>
  <si>
    <t>Kade Chastain</t>
  </si>
  <si>
    <t>x4277012</t>
  </si>
  <si>
    <t xml:space="preserve">Noell </t>
  </si>
  <si>
    <t>Gottschalk</t>
  </si>
  <si>
    <t>Sheridan Fox</t>
  </si>
  <si>
    <t>MTF3F</t>
  </si>
  <si>
    <t>43140-B</t>
  </si>
  <si>
    <t>Marty and Juanita Tripp</t>
  </si>
  <si>
    <t>001F</t>
  </si>
  <si>
    <t>Sullivan Farms</t>
  </si>
  <si>
    <t>Black Hereford</t>
  </si>
  <si>
    <t>E322</t>
  </si>
  <si>
    <t>HB012074</t>
  </si>
  <si>
    <t>Carter</t>
  </si>
  <si>
    <t>Gilham</t>
  </si>
  <si>
    <t>Ground Zero Farms</t>
  </si>
  <si>
    <t>F62</t>
  </si>
  <si>
    <t>HB013562</t>
  </si>
  <si>
    <t>Cole</t>
  </si>
  <si>
    <t>Legendary Livestock</t>
  </si>
  <si>
    <t>12F</t>
  </si>
  <si>
    <t>P43948025</t>
  </si>
  <si>
    <t>Maddox</t>
  </si>
  <si>
    <t>Gunn</t>
  </si>
  <si>
    <t>Cody Beck</t>
  </si>
  <si>
    <t>1F</t>
  </si>
  <si>
    <t>F318</t>
  </si>
  <si>
    <t xml:space="preserve">Parker </t>
  </si>
  <si>
    <t>Hacker</t>
  </si>
  <si>
    <t>Loschen Farms</t>
  </si>
  <si>
    <t>325F</t>
  </si>
  <si>
    <t>xAR4278713</t>
  </si>
  <si>
    <t>Gottschalk Farms</t>
  </si>
  <si>
    <t>F316</t>
  </si>
  <si>
    <t>Tarr Farms</t>
  </si>
  <si>
    <t>NTF816F</t>
  </si>
  <si>
    <t>Nathan &amp; Tammy Foose</t>
  </si>
  <si>
    <t>LA51F</t>
  </si>
  <si>
    <t>Ethan</t>
  </si>
  <si>
    <t>Hamm</t>
  </si>
  <si>
    <t>Ethan Hamm</t>
  </si>
  <si>
    <t>LA312F</t>
  </si>
  <si>
    <t>LATH31F</t>
  </si>
  <si>
    <t>P396268</t>
  </si>
  <si>
    <t>Tom Moore</t>
  </si>
  <si>
    <t>J &amp; J Simmentals</t>
  </si>
  <si>
    <t xml:space="preserve">Kara </t>
  </si>
  <si>
    <t>Hankins</t>
  </si>
  <si>
    <t>Locust Hill Farms</t>
  </si>
  <si>
    <t>JBSC86F</t>
  </si>
  <si>
    <t>Ben</t>
  </si>
  <si>
    <t>Harman</t>
  </si>
  <si>
    <t>Blackford Show Cattle</t>
  </si>
  <si>
    <t>501F</t>
  </si>
  <si>
    <t>Ben Harman</t>
  </si>
  <si>
    <t>8999F</t>
  </si>
  <si>
    <t>AR4273560</t>
  </si>
  <si>
    <t>Raygan</t>
  </si>
  <si>
    <t>Harrison</t>
  </si>
  <si>
    <t>638F</t>
  </si>
  <si>
    <t>Garth Simpson</t>
  </si>
  <si>
    <t>DF16F</t>
  </si>
  <si>
    <t>Brooke</t>
  </si>
  <si>
    <t>Felton</t>
  </si>
  <si>
    <t>370F</t>
  </si>
  <si>
    <t>P395426</t>
  </si>
  <si>
    <t>Brooke Hayden</t>
  </si>
  <si>
    <t>5F</t>
  </si>
  <si>
    <t>H394849</t>
  </si>
  <si>
    <t>Nathan</t>
  </si>
  <si>
    <t xml:space="preserve">Wilcox </t>
  </si>
  <si>
    <t>7F</t>
  </si>
  <si>
    <t>Zack</t>
  </si>
  <si>
    <t>Mike Michel</t>
  </si>
  <si>
    <t>318F</t>
  </si>
  <si>
    <t>John</t>
  </si>
  <si>
    <t>Helms</t>
  </si>
  <si>
    <t>19F</t>
  </si>
  <si>
    <t>EF1264317</t>
  </si>
  <si>
    <t>Wyatt</t>
  </si>
  <si>
    <t>Trae Simmons</t>
  </si>
  <si>
    <t>102F</t>
  </si>
  <si>
    <t xml:space="preserve">Luke </t>
  </si>
  <si>
    <t>Herr</t>
  </si>
  <si>
    <t>Cindy Cooper</t>
  </si>
  <si>
    <t>F113</t>
  </si>
  <si>
    <t>23F</t>
  </si>
  <si>
    <t>F71</t>
  </si>
  <si>
    <t>119F</t>
  </si>
  <si>
    <t>Hobbs Farms</t>
  </si>
  <si>
    <t>F14</t>
  </si>
  <si>
    <t xml:space="preserve">Makenna </t>
  </si>
  <si>
    <t>Himsel</t>
  </si>
  <si>
    <t>Jordon Eggersman</t>
  </si>
  <si>
    <t>F810</t>
  </si>
  <si>
    <t>Morgan</t>
  </si>
  <si>
    <t>Olivia McGurk</t>
  </si>
  <si>
    <t>824F</t>
  </si>
  <si>
    <t>xAR4277900</t>
  </si>
  <si>
    <t>Emily</t>
  </si>
  <si>
    <t>Hoene</t>
  </si>
  <si>
    <t>Emily Hoene</t>
  </si>
  <si>
    <t>T8F</t>
  </si>
  <si>
    <t>x4274977</t>
  </si>
  <si>
    <t>Alton</t>
  </si>
  <si>
    <t>Holstine</t>
  </si>
  <si>
    <t>Meyer Family Shorthorns</t>
  </si>
  <si>
    <t>VSC1805F</t>
  </si>
  <si>
    <t>McKenzie</t>
  </si>
  <si>
    <t>Huffman</t>
  </si>
  <si>
    <t>Kendall Leonhard</t>
  </si>
  <si>
    <t>TTTS24F</t>
  </si>
  <si>
    <t>F37</t>
  </si>
  <si>
    <t>Shaylee</t>
  </si>
  <si>
    <t>Ison</t>
  </si>
  <si>
    <t>Hailey</t>
  </si>
  <si>
    <t>Jester</t>
  </si>
  <si>
    <t>Rylan Jester</t>
  </si>
  <si>
    <t>AAA19146100</t>
  </si>
  <si>
    <t>Lindsey</t>
  </si>
  <si>
    <t>Flatrock Farms</t>
  </si>
  <si>
    <t>Jester Farms</t>
  </si>
  <si>
    <t>16F</t>
  </si>
  <si>
    <t>Courtney</t>
  </si>
  <si>
    <t>Jackman</t>
  </si>
  <si>
    <t>TTTS103E</t>
  </si>
  <si>
    <t>Abigail</t>
  </si>
  <si>
    <t>Jacks</t>
  </si>
  <si>
    <t>Tana Simmons</t>
  </si>
  <si>
    <t>TJSC79F</t>
  </si>
  <si>
    <t xml:space="preserve">Hayley </t>
  </si>
  <si>
    <t>Jarck</t>
  </si>
  <si>
    <t>8257F</t>
  </si>
  <si>
    <t>AR4276695</t>
  </si>
  <si>
    <t>Rylan</t>
  </si>
  <si>
    <t>RF711891</t>
  </si>
  <si>
    <t>Anna</t>
  </si>
  <si>
    <t>Kelly</t>
  </si>
  <si>
    <t>Jadelyn Williamson</t>
  </si>
  <si>
    <t>E744</t>
  </si>
  <si>
    <t>Clayton</t>
  </si>
  <si>
    <t>Bramlet Simmentals</t>
  </si>
  <si>
    <t>F809</t>
  </si>
  <si>
    <t>KSWM8F</t>
  </si>
  <si>
    <t>Lauren</t>
  </si>
  <si>
    <t>Katie Weaver</t>
  </si>
  <si>
    <t>P395360</t>
  </si>
  <si>
    <t>Kerr4F</t>
  </si>
  <si>
    <t xml:space="preserve">Kierstyn </t>
  </si>
  <si>
    <t>Kerr</t>
  </si>
  <si>
    <t>Kierstyn Kerr</t>
  </si>
  <si>
    <t>x4272178</t>
  </si>
  <si>
    <t>Noah</t>
  </si>
  <si>
    <t>Knepp</t>
  </si>
  <si>
    <t>P43920843</t>
  </si>
  <si>
    <t>Lindsey Pugh</t>
  </si>
  <si>
    <t>F1259897</t>
  </si>
  <si>
    <t>Clint</t>
  </si>
  <si>
    <t>Krug</t>
  </si>
  <si>
    <t>Andrew Doub</t>
  </si>
  <si>
    <t>EF1259892</t>
  </si>
  <si>
    <t>Bryce Mayner</t>
  </si>
  <si>
    <t>F1263796</t>
  </si>
  <si>
    <t>Rutledge Farms</t>
  </si>
  <si>
    <t>803F</t>
  </si>
  <si>
    <t>Rylie</t>
  </si>
  <si>
    <t>Lanum</t>
  </si>
  <si>
    <t>Rylie Lanum</t>
  </si>
  <si>
    <t>8F</t>
  </si>
  <si>
    <t xml:space="preserve">Rylie </t>
  </si>
  <si>
    <t>Holtkamp Cattle Co</t>
  </si>
  <si>
    <t>P43953132</t>
  </si>
  <si>
    <t xml:space="preserve">Kaitlyn </t>
  </si>
  <si>
    <t>Lowes</t>
  </si>
  <si>
    <t>Showtime Cattle Company</t>
  </si>
  <si>
    <t>Chiangus</t>
  </si>
  <si>
    <t>509F</t>
  </si>
  <si>
    <t>P396277</t>
  </si>
  <si>
    <t>Winegardner Show Cattle</t>
  </si>
  <si>
    <t>P394846</t>
  </si>
  <si>
    <t>x4274098</t>
  </si>
  <si>
    <t>Emma</t>
  </si>
  <si>
    <t>Ludwig</t>
  </si>
  <si>
    <t>Springlake Farm</t>
  </si>
  <si>
    <t>AAA19281565</t>
  </si>
  <si>
    <t>Johnson Cattle Co</t>
  </si>
  <si>
    <t xml:space="preserve">Brooke </t>
  </si>
  <si>
    <t>Lueking</t>
  </si>
  <si>
    <t>E742</t>
  </si>
  <si>
    <t>Main</t>
  </si>
  <si>
    <t>8067F</t>
  </si>
  <si>
    <t>Elli Ramey/Tolle</t>
  </si>
  <si>
    <t>Catherine</t>
  </si>
  <si>
    <t>Martin</t>
  </si>
  <si>
    <t>Cronk Farms</t>
  </si>
  <si>
    <t>Brooklynn</t>
  </si>
  <si>
    <t>McMullen</t>
  </si>
  <si>
    <t>Unger Show Cattle</t>
  </si>
  <si>
    <t>118F</t>
  </si>
  <si>
    <t>Morris</t>
  </si>
  <si>
    <t>Hara Farms</t>
  </si>
  <si>
    <t>F130</t>
  </si>
  <si>
    <t>Aubrey</t>
  </si>
  <si>
    <t>Neal</t>
  </si>
  <si>
    <t>Harker Simmentals</t>
  </si>
  <si>
    <t>Will</t>
  </si>
  <si>
    <t>Crandell</t>
  </si>
  <si>
    <t>11F</t>
  </si>
  <si>
    <t>P43951213</t>
  </si>
  <si>
    <t>Olivia</t>
  </si>
  <si>
    <t>Miles</t>
  </si>
  <si>
    <t>Nine</t>
  </si>
  <si>
    <t>Miles Nine</t>
  </si>
  <si>
    <t>516F</t>
  </si>
  <si>
    <t>Blake</t>
  </si>
  <si>
    <t>Peterson</t>
  </si>
  <si>
    <t>PINK831F</t>
  </si>
  <si>
    <t>Pinkerton</t>
  </si>
  <si>
    <t>Tyler Pinkerton</t>
  </si>
  <si>
    <t>THPC837F</t>
  </si>
  <si>
    <t>Taylor Pinkerton</t>
  </si>
  <si>
    <t>THPC826F</t>
  </si>
  <si>
    <t>PINK826F</t>
  </si>
  <si>
    <t>PINK822F</t>
  </si>
  <si>
    <t>AAA19181135</t>
  </si>
  <si>
    <t xml:space="preserve">Brittany </t>
  </si>
  <si>
    <t>Porter</t>
  </si>
  <si>
    <t>Conley</t>
  </si>
  <si>
    <t>815F</t>
  </si>
  <si>
    <t>Bailey Tomson</t>
  </si>
  <si>
    <t>BFRD2F</t>
  </si>
  <si>
    <t>Pruet</t>
  </si>
  <si>
    <t>Ally Ford</t>
  </si>
  <si>
    <t>P43966344</t>
  </si>
  <si>
    <t>Garrison</t>
  </si>
  <si>
    <t>Siedling</t>
  </si>
  <si>
    <t>Logan Mcfatridge</t>
  </si>
  <si>
    <t>Cece</t>
  </si>
  <si>
    <t>Rice</t>
  </si>
  <si>
    <t>Andrew Stockdale</t>
  </si>
  <si>
    <t>TJSC17F</t>
  </si>
  <si>
    <t>Robert</t>
  </si>
  <si>
    <t>Rogers</t>
  </si>
  <si>
    <t>x4277858</t>
  </si>
  <si>
    <t>Dallas</t>
  </si>
  <si>
    <t>Richey</t>
  </si>
  <si>
    <t>Rachael</t>
  </si>
  <si>
    <t>180F</t>
  </si>
  <si>
    <t>Hannah</t>
  </si>
  <si>
    <t>Sage</t>
  </si>
  <si>
    <t>Christian Spurlock</t>
  </si>
  <si>
    <t>KOP845F</t>
  </si>
  <si>
    <t>P396092</t>
  </si>
  <si>
    <t>Ryan</t>
  </si>
  <si>
    <t>Schwab</t>
  </si>
  <si>
    <t>Kopp Land and Livestock</t>
  </si>
  <si>
    <t>F1257925</t>
  </si>
  <si>
    <t>P43958500</t>
  </si>
  <si>
    <t>Mackenzie</t>
  </si>
  <si>
    <t>Shepherd</t>
  </si>
  <si>
    <t>Mitchell Shepherd</t>
  </si>
  <si>
    <t>F21</t>
  </si>
  <si>
    <t>Evan Eggersman</t>
  </si>
  <si>
    <t>F19</t>
  </si>
  <si>
    <t>Mitchell</t>
  </si>
  <si>
    <t>Jordan Eggersman</t>
  </si>
  <si>
    <t>P43958498</t>
  </si>
  <si>
    <t>P43945080</t>
  </si>
  <si>
    <t xml:space="preserve">Kamden </t>
  </si>
  <si>
    <t>Shields</t>
  </si>
  <si>
    <t>Able Acres</t>
  </si>
  <si>
    <t>KJMF804F</t>
  </si>
  <si>
    <t>Kylen McMullen</t>
  </si>
  <si>
    <t>61F</t>
  </si>
  <si>
    <t>RF711670</t>
  </si>
  <si>
    <t>Shinn</t>
  </si>
  <si>
    <t>Gary Conrad</t>
  </si>
  <si>
    <t>BBR885F</t>
  </si>
  <si>
    <t>Sickafoose</t>
  </si>
  <si>
    <t>Blind Badger Ranch</t>
  </si>
  <si>
    <t>412F</t>
  </si>
  <si>
    <t>x4275446</t>
  </si>
  <si>
    <t>Lillie</t>
  </si>
  <si>
    <t>KMEM22F</t>
  </si>
  <si>
    <t>Vivian</t>
  </si>
  <si>
    <t>Elle Moonen</t>
  </si>
  <si>
    <t>RWD45E</t>
  </si>
  <si>
    <t>P43901585</t>
  </si>
  <si>
    <t>Jayden</t>
  </si>
  <si>
    <t>Simpson</t>
  </si>
  <si>
    <t>Desiree Daree</t>
  </si>
  <si>
    <t>RWD02F</t>
  </si>
  <si>
    <t>P43897951</t>
  </si>
  <si>
    <t>Jayden Simpson</t>
  </si>
  <si>
    <t>xAR4268417</t>
  </si>
  <si>
    <t>Miller</t>
  </si>
  <si>
    <t>Smith</t>
  </si>
  <si>
    <t>Cates Farms</t>
  </si>
  <si>
    <t>x4271863</t>
  </si>
  <si>
    <t>Cornerstone Farms</t>
  </si>
  <si>
    <t>AAA19165773</t>
  </si>
  <si>
    <t>Piper Cates</t>
  </si>
  <si>
    <t>822F</t>
  </si>
  <si>
    <t>Smith Family Farms</t>
  </si>
  <si>
    <t>Izabella</t>
  </si>
  <si>
    <t>Stanfield</t>
  </si>
  <si>
    <t>Matthew Nierman</t>
  </si>
  <si>
    <t>5EMRNF</t>
  </si>
  <si>
    <t>P395049</t>
  </si>
  <si>
    <t>825F</t>
  </si>
  <si>
    <t>Elijah</t>
  </si>
  <si>
    <t>Steiner</t>
  </si>
  <si>
    <t>Hunter Prescott</t>
  </si>
  <si>
    <t xml:space="preserve">Brad Green </t>
  </si>
  <si>
    <t>8236F</t>
  </si>
  <si>
    <t>LFF2151942</t>
  </si>
  <si>
    <t>Stirn</t>
  </si>
  <si>
    <t>Linhart Limousin</t>
  </si>
  <si>
    <t>WWST688F</t>
  </si>
  <si>
    <t>LFF2139234</t>
  </si>
  <si>
    <t>Jack</t>
  </si>
  <si>
    <t>Whitewater Limousin</t>
  </si>
  <si>
    <t>Red Angus</t>
  </si>
  <si>
    <t>CTRH1823</t>
  </si>
  <si>
    <t>Stofer</t>
  </si>
  <si>
    <t>Solution Genetics</t>
  </si>
  <si>
    <t>LRF1323F</t>
  </si>
  <si>
    <t>Jacob</t>
  </si>
  <si>
    <t>David Smith</t>
  </si>
  <si>
    <t>MMT2F</t>
  </si>
  <si>
    <t>Maggie</t>
  </si>
  <si>
    <t>Maggie Taylor</t>
  </si>
  <si>
    <t>Brandon Shaffer</t>
  </si>
  <si>
    <t xml:space="preserve">McCoy </t>
  </si>
  <si>
    <t>EF1252708</t>
  </si>
  <si>
    <t>Jackson</t>
  </si>
  <si>
    <t>Templin</t>
  </si>
  <si>
    <t>Ridder Farms</t>
  </si>
  <si>
    <t>AAA19188416</t>
  </si>
  <si>
    <t>Thomas</t>
  </si>
  <si>
    <t>Michael Kolterman</t>
  </si>
  <si>
    <t>TSSC8204F</t>
  </si>
  <si>
    <t>Bailey</t>
  </si>
  <si>
    <t>Tomson</t>
  </si>
  <si>
    <t>Schaeffer Show Cattle</t>
  </si>
  <si>
    <t>MILF29</t>
  </si>
  <si>
    <t>BMW424F</t>
  </si>
  <si>
    <t>49F</t>
  </si>
  <si>
    <t>Tracy</t>
  </si>
  <si>
    <t>606F</t>
  </si>
  <si>
    <t>xAR4267382</t>
  </si>
  <si>
    <t>Brady</t>
  </si>
  <si>
    <t>Brady Tracy</t>
  </si>
  <si>
    <t>xAR4275697</t>
  </si>
  <si>
    <t>Utterback</t>
  </si>
  <si>
    <t>Reid Utterback</t>
  </si>
  <si>
    <t>ASMF33F</t>
  </si>
  <si>
    <t>xAR4275044</t>
  </si>
  <si>
    <t>Nick Sullivan</t>
  </si>
  <si>
    <t>P395178</t>
  </si>
  <si>
    <t>40F</t>
  </si>
  <si>
    <t>MVAN4F</t>
  </si>
  <si>
    <t>Megan</t>
  </si>
  <si>
    <t>Vanderbur</t>
  </si>
  <si>
    <t>Megan Vanderbur</t>
  </si>
  <si>
    <t>Waits</t>
  </si>
  <si>
    <t>Gettinger ChiAngus</t>
  </si>
  <si>
    <t>62F</t>
  </si>
  <si>
    <t>Walther</t>
  </si>
  <si>
    <t>Bennett Walther</t>
  </si>
  <si>
    <t>63F</t>
  </si>
  <si>
    <t>Garrett</t>
  </si>
  <si>
    <t>65F</t>
  </si>
  <si>
    <t>AR4271901</t>
  </si>
  <si>
    <t>Wickard</t>
  </si>
  <si>
    <t>Paige</t>
  </si>
  <si>
    <t>xAR4276656</t>
  </si>
  <si>
    <t>Paige Wickard</t>
  </si>
  <si>
    <t>x4272508</t>
  </si>
  <si>
    <t>AR4276655</t>
  </si>
  <si>
    <t>Ryan Wickard</t>
  </si>
  <si>
    <t>AAA19207413</t>
  </si>
  <si>
    <t>Alexis</t>
  </si>
  <si>
    <t>Wilhoite</t>
  </si>
  <si>
    <t>AAA19251798</t>
  </si>
  <si>
    <t>EF1256756</t>
  </si>
  <si>
    <t>Alyvia</t>
  </si>
  <si>
    <t>Oattes Charolais</t>
  </si>
  <si>
    <t>2535F</t>
  </si>
  <si>
    <t>EF1261233</t>
  </si>
  <si>
    <t>Witter</t>
  </si>
  <si>
    <t>EF1261941</t>
  </si>
  <si>
    <t>Justin</t>
  </si>
  <si>
    <t>Kevin Mears &amp; Family</t>
  </si>
  <si>
    <t>W800</t>
  </si>
  <si>
    <t>F1259585</t>
  </si>
  <si>
    <t>Justin Witter</t>
  </si>
  <si>
    <t>x4275178</t>
  </si>
  <si>
    <t>Oler Farm</t>
  </si>
  <si>
    <t>248F</t>
  </si>
  <si>
    <t>Lizbeth</t>
  </si>
  <si>
    <t>Funkhouser</t>
  </si>
  <si>
    <t>Hudson Pines Farms</t>
  </si>
  <si>
    <t>53F</t>
  </si>
  <si>
    <t>Mark Mueller</t>
  </si>
  <si>
    <t>Bever</t>
  </si>
  <si>
    <t>Cole Wilcox</t>
  </si>
  <si>
    <t>847F</t>
  </si>
  <si>
    <t>LFF2146273</t>
  </si>
  <si>
    <t>Shuter</t>
  </si>
  <si>
    <t>P Bar S Ranch</t>
  </si>
  <si>
    <t>Carly</t>
  </si>
  <si>
    <t>Shuter Family Cattle</t>
  </si>
  <si>
    <t>Shorthorn-Plus</t>
  </si>
  <si>
    <t>And3</t>
  </si>
  <si>
    <t>Colten Anderson</t>
  </si>
  <si>
    <t>Crossbred</t>
  </si>
  <si>
    <t>Asher</t>
  </si>
  <si>
    <t>Diedemann Cattle</t>
  </si>
  <si>
    <t>P43963606</t>
  </si>
  <si>
    <t>Hadley Hendrickson</t>
  </si>
  <si>
    <t>KKWF204F</t>
  </si>
  <si>
    <t>NXM2149241</t>
  </si>
  <si>
    <t>Nolan</t>
  </si>
  <si>
    <t>SAW4F</t>
  </si>
  <si>
    <t>42993-B</t>
  </si>
  <si>
    <t xml:space="preserve">Sawyer </t>
  </si>
  <si>
    <t>Sawyer Bales</t>
  </si>
  <si>
    <t>SAW2F</t>
  </si>
  <si>
    <t>42991-B</t>
  </si>
  <si>
    <t>X4278383</t>
  </si>
  <si>
    <t>Bill Bennett</t>
  </si>
  <si>
    <t>P396086</t>
  </si>
  <si>
    <t>Layla</t>
  </si>
  <si>
    <t>Ellie Sennett</t>
  </si>
  <si>
    <t>F30</t>
  </si>
  <si>
    <t xml:space="preserve">Hayden </t>
  </si>
  <si>
    <t>Grace Lemenager</t>
  </si>
  <si>
    <t>Stephanie</t>
  </si>
  <si>
    <t>C088</t>
  </si>
  <si>
    <t>xAR4278121</t>
  </si>
  <si>
    <t>Kenleigh</t>
  </si>
  <si>
    <t>Berry</t>
  </si>
  <si>
    <t>Casey Curoe</t>
  </si>
  <si>
    <t>MP2727</t>
  </si>
  <si>
    <t xml:space="preserve">Drew </t>
  </si>
  <si>
    <t>Adam Schelske</t>
  </si>
  <si>
    <t>MP2797</t>
  </si>
  <si>
    <t>Remington</t>
  </si>
  <si>
    <t>Campbell</t>
  </si>
  <si>
    <t>F109</t>
  </si>
  <si>
    <t>Casey Dickerson</t>
  </si>
  <si>
    <t>38F</t>
  </si>
  <si>
    <t>Jason Laudemen</t>
  </si>
  <si>
    <t>F119</t>
  </si>
  <si>
    <t>xAR4278662</t>
  </si>
  <si>
    <t>Westin</t>
  </si>
  <si>
    <t>Hayley Musser</t>
  </si>
  <si>
    <t>RF02F</t>
  </si>
  <si>
    <t>P395376</t>
  </si>
  <si>
    <t>AAA19214111</t>
  </si>
  <si>
    <t>FCNR373F</t>
  </si>
  <si>
    <t>Zoey</t>
  </si>
  <si>
    <t>Coldiron</t>
  </si>
  <si>
    <t>Feichtner Farms</t>
  </si>
  <si>
    <t>620F</t>
  </si>
  <si>
    <t>MP2803</t>
  </si>
  <si>
    <t xml:space="preserve">Zoey </t>
  </si>
  <si>
    <t>xAR4278665</t>
  </si>
  <si>
    <t>814F</t>
  </si>
  <si>
    <t>Grant</t>
  </si>
  <si>
    <t>Covey</t>
  </si>
  <si>
    <t>Bonnell Cattle Co.</t>
  </si>
  <si>
    <t>P394383</t>
  </si>
  <si>
    <t>F815</t>
  </si>
  <si>
    <t>Dylan Kottkamp</t>
  </si>
  <si>
    <t>52F</t>
  </si>
  <si>
    <t>P396569</t>
  </si>
  <si>
    <t>Tori</t>
  </si>
  <si>
    <t>Culp</t>
  </si>
  <si>
    <t>Hanewich Cattle Co</t>
  </si>
  <si>
    <t xml:space="preserve">Tori </t>
  </si>
  <si>
    <t>SBF3F</t>
  </si>
  <si>
    <t>P43923384</t>
  </si>
  <si>
    <t xml:space="preserve">Mia </t>
  </si>
  <si>
    <t>Brock</t>
  </si>
  <si>
    <t>Flickenger</t>
  </si>
  <si>
    <t>Zac Lechlitner</t>
  </si>
  <si>
    <t>H385179</t>
  </si>
  <si>
    <t>Griffith</t>
  </si>
  <si>
    <t>x4278634</t>
  </si>
  <si>
    <t>Brad Simmermon</t>
  </si>
  <si>
    <t>LOTZ718F</t>
  </si>
  <si>
    <t>Jason Lotz</t>
  </si>
  <si>
    <t>47F</t>
  </si>
  <si>
    <t>Harcourt</t>
  </si>
  <si>
    <t>Sinclair Cattle Company</t>
  </si>
  <si>
    <t>Berenda Farms</t>
  </si>
  <si>
    <t>317F</t>
  </si>
  <si>
    <t>Will Harman</t>
  </si>
  <si>
    <t>14F</t>
  </si>
  <si>
    <t>Rachel Rogers</t>
  </si>
  <si>
    <t>872F</t>
  </si>
  <si>
    <t>P395407</t>
  </si>
  <si>
    <t xml:space="preserve">Noah </t>
  </si>
  <si>
    <t>Market Heifer</t>
  </si>
  <si>
    <t>Riley</t>
  </si>
  <si>
    <t>508F</t>
  </si>
  <si>
    <t>Bryce Hayden</t>
  </si>
  <si>
    <t>WED8F</t>
  </si>
  <si>
    <t>Harlee</t>
  </si>
  <si>
    <t>Henney</t>
  </si>
  <si>
    <t>Wedig Cattle</t>
  </si>
  <si>
    <t>RJC23F</t>
  </si>
  <si>
    <t xml:space="preserve">Harper </t>
  </si>
  <si>
    <t>Ryan Johnson</t>
  </si>
  <si>
    <t>x4278017</t>
  </si>
  <si>
    <t>A+D Shorthorns</t>
  </si>
  <si>
    <t>818F</t>
  </si>
  <si>
    <t>AR42761553</t>
  </si>
  <si>
    <t>Mitchell Smith</t>
  </si>
  <si>
    <t>832F/CCJ</t>
  </si>
  <si>
    <t xml:space="preserve">Courtney </t>
  </si>
  <si>
    <t>Courtney Jackman</t>
  </si>
  <si>
    <t>45F</t>
  </si>
  <si>
    <t>Baughman Show Cattle</t>
  </si>
  <si>
    <t>Andrew</t>
  </si>
  <si>
    <t>JJCK44F</t>
  </si>
  <si>
    <t>Hayley</t>
  </si>
  <si>
    <t>05F</t>
  </si>
  <si>
    <t>Johnson</t>
  </si>
  <si>
    <t>Johnson Show Cattle</t>
  </si>
  <si>
    <t>816F</t>
  </si>
  <si>
    <t>320F</t>
  </si>
  <si>
    <t>MP2759</t>
  </si>
  <si>
    <t>Winegardner/Klingamen</t>
  </si>
  <si>
    <t>STJR1F</t>
  </si>
  <si>
    <t>Mallory</t>
  </si>
  <si>
    <t>3F</t>
  </si>
  <si>
    <t>xAR4278705</t>
  </si>
  <si>
    <t>Ashlyn</t>
  </si>
  <si>
    <t>Scott Nelson</t>
  </si>
  <si>
    <t>MP2774</t>
  </si>
  <si>
    <t>Lawrence Family Cattle</t>
  </si>
  <si>
    <t>P43954863</t>
  </si>
  <si>
    <t>Madison</t>
  </si>
  <si>
    <t>Love</t>
  </si>
  <si>
    <t>Andrew Duncan</t>
  </si>
  <si>
    <t>xAR4278694</t>
  </si>
  <si>
    <t>Sarah Fry</t>
  </si>
  <si>
    <t>P396304</t>
  </si>
  <si>
    <t>F6</t>
  </si>
  <si>
    <t>P396502</t>
  </si>
  <si>
    <t>Leuking</t>
  </si>
  <si>
    <t>Rob Vanhove</t>
  </si>
  <si>
    <t>EMP2713</t>
  </si>
  <si>
    <t>Brook Polzin</t>
  </si>
  <si>
    <t>409F</t>
  </si>
  <si>
    <t>Caytlin</t>
  </si>
  <si>
    <t>Sherman</t>
  </si>
  <si>
    <t>Caytlin Sherman</t>
  </si>
  <si>
    <t>F11</t>
  </si>
  <si>
    <t>AR4278644</t>
  </si>
  <si>
    <t>Cole Thomas</t>
  </si>
  <si>
    <t>BATC8F</t>
  </si>
  <si>
    <t>Bailey Tracy</t>
  </si>
  <si>
    <t>Katie</t>
  </si>
  <si>
    <t>F13</t>
  </si>
  <si>
    <t>Katie Vanderbur</t>
  </si>
  <si>
    <t xml:space="preserve">Trice </t>
  </si>
  <si>
    <t>Marsh</t>
  </si>
  <si>
    <t>Wel-come-in Farm</t>
  </si>
  <si>
    <t>Audrey</t>
  </si>
  <si>
    <t>Audrey Waits</t>
  </si>
  <si>
    <t>J82</t>
  </si>
  <si>
    <t>AAA19264660</t>
  </si>
  <si>
    <t>RVANF9</t>
  </si>
  <si>
    <t>Jordyn</t>
  </si>
  <si>
    <t>Faith</t>
  </si>
  <si>
    <t>Jordyn Wickard</t>
  </si>
  <si>
    <t>833F</t>
  </si>
  <si>
    <t>MP2768</t>
  </si>
  <si>
    <t>Scheaffer Show Cattle</t>
  </si>
  <si>
    <t>98F</t>
  </si>
  <si>
    <t>Jeff Larrison</t>
  </si>
  <si>
    <t>Corbin</t>
  </si>
  <si>
    <t>SAR4278539</t>
  </si>
  <si>
    <t>Cylee</t>
  </si>
  <si>
    <t>Gray Show Cattle</t>
  </si>
  <si>
    <t>6F</t>
  </si>
  <si>
    <t>P396346</t>
  </si>
  <si>
    <t>Kylen</t>
  </si>
  <si>
    <t>Sinclair Cattle Co</t>
  </si>
  <si>
    <t>14FSHES</t>
  </si>
  <si>
    <t>Dillon Sheiss</t>
  </si>
  <si>
    <t>F805</t>
  </si>
  <si>
    <t>O'Neal</t>
  </si>
  <si>
    <t>239F</t>
  </si>
  <si>
    <t>Graci</t>
  </si>
  <si>
    <t>Chris Goetmoeller</t>
  </si>
  <si>
    <t>86F</t>
  </si>
  <si>
    <t xml:space="preserve">Kinzie </t>
  </si>
  <si>
    <t>Osborn</t>
  </si>
  <si>
    <t>Beeville Farms</t>
  </si>
  <si>
    <t>Ashley Peterson</t>
  </si>
  <si>
    <t xml:space="preserve">MacKenzie </t>
  </si>
  <si>
    <t>Phillips</t>
  </si>
  <si>
    <t>Simmermon</t>
  </si>
  <si>
    <t>Brittany</t>
  </si>
  <si>
    <t>Wilcox</t>
  </si>
  <si>
    <t>Bo</t>
  </si>
  <si>
    <t>823F</t>
  </si>
  <si>
    <t>MP2714</t>
  </si>
  <si>
    <t xml:space="preserve">Robert </t>
  </si>
  <si>
    <t>Dunk Cattle Co</t>
  </si>
  <si>
    <t>64F</t>
  </si>
  <si>
    <t>xAR4278204</t>
  </si>
  <si>
    <t>Shelby Cutter</t>
  </si>
  <si>
    <t>20F</t>
  </si>
  <si>
    <t>13F</t>
  </si>
  <si>
    <t>Scarborough</t>
  </si>
  <si>
    <t>Whitney Gray</t>
  </si>
  <si>
    <t>15F</t>
  </si>
  <si>
    <t>Janelle Mitzner</t>
  </si>
  <si>
    <t>CKS Farms</t>
  </si>
  <si>
    <t>CKSF409F</t>
  </si>
  <si>
    <t>Emalin</t>
  </si>
  <si>
    <t>GOET15F</t>
  </si>
  <si>
    <t>Spencer Goetemoeller</t>
  </si>
  <si>
    <t>1010F</t>
  </si>
  <si>
    <t>MP2788</t>
  </si>
  <si>
    <t>Ali</t>
  </si>
  <si>
    <t>Sottong</t>
  </si>
  <si>
    <t>Ben Weis</t>
  </si>
  <si>
    <t>Dave Guyer</t>
  </si>
  <si>
    <t>WWST 695F</t>
  </si>
  <si>
    <t>LFM2139238</t>
  </si>
  <si>
    <t>McCoy</t>
  </si>
  <si>
    <t>46F</t>
  </si>
  <si>
    <t>P43959859</t>
  </si>
  <si>
    <t>Chase Laudeman</t>
  </si>
  <si>
    <t>09FDAND</t>
  </si>
  <si>
    <t>Dandee Cattle Co.</t>
  </si>
  <si>
    <t>807F</t>
  </si>
  <si>
    <t>s4272891</t>
  </si>
  <si>
    <t>BHCC82F</t>
  </si>
  <si>
    <t>Hanewich Cattle Co.</t>
  </si>
  <si>
    <t>PAGRF17</t>
  </si>
  <si>
    <t>Cohl</t>
  </si>
  <si>
    <t>Vanmeter</t>
  </si>
  <si>
    <t>8400033146363736</t>
  </si>
  <si>
    <t>Tucker</t>
  </si>
  <si>
    <t>Walton</t>
  </si>
  <si>
    <t>2W Chianina Farm</t>
  </si>
  <si>
    <t>Eden</t>
  </si>
  <si>
    <t>Wehner</t>
  </si>
  <si>
    <t>37F</t>
  </si>
  <si>
    <t>P396340</t>
  </si>
  <si>
    <t>Kade Banter</t>
  </si>
  <si>
    <t>P4301869</t>
  </si>
  <si>
    <t xml:space="preserve">Alyvia </t>
  </si>
  <si>
    <t>Showtime Cattle Co</t>
  </si>
  <si>
    <t>Andon</t>
  </si>
  <si>
    <t>Zehring</t>
  </si>
  <si>
    <t>Gage Tebo</t>
  </si>
  <si>
    <t>HENN15F</t>
  </si>
  <si>
    <t>Presley</t>
  </si>
  <si>
    <t>Mark Henney</t>
  </si>
  <si>
    <t>Heifer</t>
  </si>
  <si>
    <t>Market Animal</t>
  </si>
  <si>
    <t>Showmanship</t>
  </si>
  <si>
    <t>Total</t>
  </si>
  <si>
    <t>SimSolution</t>
  </si>
  <si>
    <t>Novice</t>
  </si>
  <si>
    <t>Junior</t>
  </si>
  <si>
    <t>Intermediate</t>
  </si>
  <si>
    <t>Nellie</t>
  </si>
  <si>
    <t>Lilly</t>
  </si>
  <si>
    <t xml:space="preserve">Belle </t>
  </si>
  <si>
    <t xml:space="preserve">Remington </t>
  </si>
  <si>
    <t>Abby</t>
  </si>
  <si>
    <t>Elizabeth</t>
  </si>
  <si>
    <t>Masen</t>
  </si>
  <si>
    <t>Dylan</t>
  </si>
  <si>
    <t xml:space="preserve">Colby </t>
  </si>
  <si>
    <t>Kelby</t>
  </si>
  <si>
    <t>Nola</t>
  </si>
  <si>
    <t>Regan</t>
  </si>
  <si>
    <t xml:space="preserve">Eli </t>
  </si>
  <si>
    <t>Libby</t>
  </si>
  <si>
    <t>Ray</t>
  </si>
  <si>
    <t>Eckelman</t>
  </si>
  <si>
    <t>Alexa</t>
  </si>
  <si>
    <t>Garro</t>
  </si>
  <si>
    <t>Noell</t>
  </si>
  <si>
    <t>Parker</t>
  </si>
  <si>
    <t>Kara</t>
  </si>
  <si>
    <t>Zach</t>
  </si>
  <si>
    <t>Harper</t>
  </si>
  <si>
    <t>Luke</t>
  </si>
  <si>
    <t>Makenna</t>
  </si>
  <si>
    <t xml:space="preserve">Hailey </t>
  </si>
  <si>
    <t xml:space="preserve">Abigail </t>
  </si>
  <si>
    <t>Kelley</t>
  </si>
  <si>
    <t>Kierstyn</t>
  </si>
  <si>
    <t>Trice</t>
  </si>
  <si>
    <t>Kinzie</t>
  </si>
  <si>
    <t>MacKenzie</t>
  </si>
  <si>
    <t>CeCe</t>
  </si>
  <si>
    <t>Kamden</t>
  </si>
  <si>
    <t>Senior</t>
  </si>
  <si>
    <t>AND3</t>
  </si>
  <si>
    <t>4F</t>
  </si>
  <si>
    <t>Gage</t>
  </si>
  <si>
    <t>Tebo</t>
  </si>
  <si>
    <t>Jake Bloomberg</t>
  </si>
  <si>
    <t>831F</t>
  </si>
  <si>
    <t>RF711827</t>
  </si>
  <si>
    <t>Grady</t>
  </si>
  <si>
    <t>Gabrielle</t>
  </si>
  <si>
    <t>32F</t>
  </si>
  <si>
    <t>832F</t>
  </si>
  <si>
    <t xml:space="preserve">Horstman Cattle Co. </t>
  </si>
  <si>
    <t>47E</t>
  </si>
  <si>
    <t>Sheets Chiangus</t>
  </si>
  <si>
    <t>120F</t>
  </si>
  <si>
    <t>Trennepohl Farms</t>
  </si>
  <si>
    <t>033F</t>
  </si>
  <si>
    <t xml:space="preserve">Grady </t>
  </si>
  <si>
    <t>Chesnut</t>
  </si>
  <si>
    <t>899F</t>
  </si>
  <si>
    <t>ERF711875</t>
  </si>
  <si>
    <t>REIB26F</t>
  </si>
  <si>
    <t>Don Reiboldt</t>
  </si>
  <si>
    <t>CHBB23F</t>
  </si>
  <si>
    <t>Banter Show Cattle</t>
  </si>
  <si>
    <t>AAA19178501</t>
  </si>
  <si>
    <t>AAA19193769</t>
  </si>
  <si>
    <t>AAA19158360</t>
  </si>
  <si>
    <t>AAA19272609</t>
  </si>
  <si>
    <t>F1262782</t>
  </si>
  <si>
    <t>Fry</t>
  </si>
  <si>
    <t>F1256539</t>
  </si>
  <si>
    <t>Grace</t>
  </si>
  <si>
    <t>Grace Fry</t>
  </si>
  <si>
    <t>1118F</t>
  </si>
  <si>
    <t>xAR4272134</t>
  </si>
  <si>
    <t xml:space="preserve">Grace </t>
  </si>
  <si>
    <t>368F</t>
  </si>
  <si>
    <t>P43948036</t>
  </si>
  <si>
    <t>Beck Powell</t>
  </si>
  <si>
    <t>x4272506</t>
  </si>
  <si>
    <t>51F</t>
  </si>
  <si>
    <t>Kessler</t>
  </si>
  <si>
    <t>Ron Pruet</t>
  </si>
  <si>
    <t>F5</t>
  </si>
  <si>
    <t>Barry Wesner</t>
  </si>
  <si>
    <t>AAA19168974</t>
  </si>
  <si>
    <t>Dawson Angus</t>
  </si>
  <si>
    <t>F7 ATW</t>
  </si>
  <si>
    <t>P397280</t>
  </si>
  <si>
    <t>Hadleigh</t>
  </si>
  <si>
    <t>Vogel</t>
  </si>
  <si>
    <t>Alex Wilkerson</t>
  </si>
  <si>
    <t>89F MGSC</t>
  </si>
  <si>
    <t>P397007</t>
  </si>
  <si>
    <t>Matthew Good</t>
  </si>
  <si>
    <t>004F</t>
  </si>
  <si>
    <t xml:space="preserve">Levi </t>
  </si>
  <si>
    <t>Fagner</t>
  </si>
  <si>
    <t>Carson Welsh</t>
  </si>
  <si>
    <t>Levi</t>
  </si>
  <si>
    <t>Alyssa</t>
  </si>
  <si>
    <t>Richard Yates</t>
  </si>
  <si>
    <t xml:space="preserve">Alyssa </t>
  </si>
  <si>
    <t>Albert O'Conner</t>
  </si>
  <si>
    <t>08F</t>
  </si>
  <si>
    <t>P43969070</t>
  </si>
  <si>
    <t>Codey</t>
  </si>
  <si>
    <t>Redd</t>
  </si>
  <si>
    <t>Fliehman Family</t>
  </si>
  <si>
    <t xml:space="preserve">Codey </t>
  </si>
  <si>
    <t>Malah</t>
  </si>
  <si>
    <t>Bridwell</t>
  </si>
  <si>
    <t>310F</t>
  </si>
  <si>
    <t>P43969367</t>
  </si>
  <si>
    <t>Bayley Kroupa</t>
  </si>
  <si>
    <t>Buck Bros</t>
  </si>
  <si>
    <t>E103</t>
  </si>
  <si>
    <t>F7</t>
  </si>
  <si>
    <t>AAA19089068</t>
  </si>
  <si>
    <t>AAA1910176</t>
  </si>
  <si>
    <t>AAA19272697</t>
  </si>
  <si>
    <t>Eastridge</t>
  </si>
  <si>
    <t>Talon Crest Farms</t>
  </si>
  <si>
    <t>Wilson Cattle Co</t>
  </si>
  <si>
    <t>Minton</t>
  </si>
  <si>
    <t>WME 2F</t>
  </si>
  <si>
    <t>43647-B</t>
  </si>
  <si>
    <t xml:space="preserve">Hannah </t>
  </si>
  <si>
    <t>Steve Willis</t>
  </si>
  <si>
    <t xml:space="preserve">Halle </t>
  </si>
  <si>
    <t>SD9F</t>
  </si>
  <si>
    <t>43387-B</t>
  </si>
  <si>
    <t>Halle</t>
  </si>
  <si>
    <t>Stewart Ranch</t>
  </si>
  <si>
    <t>AAA19181672</t>
  </si>
  <si>
    <t>AAA19162162</t>
  </si>
  <si>
    <t>AAA19181650</t>
  </si>
  <si>
    <t>Marcus</t>
  </si>
  <si>
    <t>Zach Costin</t>
  </si>
  <si>
    <t>Cool Springs Creek Farm</t>
  </si>
  <si>
    <t>Addie</t>
  </si>
  <si>
    <t>8993F</t>
  </si>
  <si>
    <t>xAR4273563</t>
  </si>
  <si>
    <t>Ross</t>
  </si>
  <si>
    <t>Howard</t>
  </si>
  <si>
    <t xml:space="preserve">Ross </t>
  </si>
  <si>
    <t>Reece</t>
  </si>
  <si>
    <t>03F</t>
  </si>
  <si>
    <t xml:space="preserve">Reece </t>
  </si>
  <si>
    <t>Mattie</t>
  </si>
  <si>
    <t>AAA19219301</t>
  </si>
  <si>
    <t>J S Cattle Venture</t>
  </si>
  <si>
    <t xml:space="preserve">Gibson Co. </t>
  </si>
  <si>
    <t>Gibson Co</t>
  </si>
  <si>
    <t>GibsonCo.</t>
  </si>
  <si>
    <t>Gibson Co.</t>
  </si>
  <si>
    <t>AGR</t>
  </si>
  <si>
    <t>Corydon</t>
  </si>
  <si>
    <t>Miami Co</t>
  </si>
  <si>
    <t>Cass A</t>
  </si>
  <si>
    <t>Cass B</t>
  </si>
  <si>
    <t>Hunt. A</t>
  </si>
  <si>
    <t>Hunt. B</t>
  </si>
  <si>
    <t>Whitley</t>
  </si>
  <si>
    <t>Commercial/Chi</t>
  </si>
  <si>
    <t>Commercial/Mainetainer</t>
  </si>
  <si>
    <t>Chi/Maine/Crossbred</t>
  </si>
  <si>
    <t>Belted Galloway/Crossbred</t>
  </si>
  <si>
    <t>EF1254022</t>
  </si>
  <si>
    <t>Alex Bullard</t>
  </si>
  <si>
    <t>Hayley Jarck</t>
  </si>
  <si>
    <t>xAR4275949</t>
  </si>
  <si>
    <t>280F</t>
  </si>
  <si>
    <t>LFF2138781</t>
  </si>
  <si>
    <t>Magness Land + Cattle</t>
  </si>
  <si>
    <t xml:space="preserve">Carly </t>
  </si>
  <si>
    <t>Jens Lind</t>
  </si>
  <si>
    <t>AAA19362548</t>
  </si>
  <si>
    <t>AAA1920319</t>
  </si>
  <si>
    <t>Scholer</t>
  </si>
  <si>
    <t>E&amp;M Parr Cattle Farm</t>
  </si>
  <si>
    <t>Zeller Angus Farm</t>
  </si>
  <si>
    <t>AAA19203519</t>
  </si>
  <si>
    <t>AAA19158320</t>
  </si>
  <si>
    <t xml:space="preserve">Lucas </t>
  </si>
  <si>
    <t>Ravi</t>
  </si>
  <si>
    <t>Dare</t>
  </si>
  <si>
    <t>532F</t>
  </si>
  <si>
    <t>Rincker Simmentals</t>
  </si>
  <si>
    <t>E751</t>
  </si>
  <si>
    <t>Skylar Bennett</t>
  </si>
  <si>
    <t>x4275184</t>
  </si>
  <si>
    <t>Jacob Shoufler</t>
  </si>
  <si>
    <t>Logan</t>
  </si>
  <si>
    <t>Black</t>
  </si>
  <si>
    <t>MP2677</t>
  </si>
  <si>
    <t>Kallie Knott</t>
  </si>
  <si>
    <t>39F</t>
  </si>
  <si>
    <t>F25</t>
  </si>
  <si>
    <t>AAA19321510</t>
  </si>
  <si>
    <t>Retherford Land &amp; Livestock</t>
  </si>
  <si>
    <t>Nate</t>
  </si>
  <si>
    <t>Irvin Sutton</t>
  </si>
  <si>
    <t>P397347</t>
  </si>
  <si>
    <t>BCS34F</t>
  </si>
  <si>
    <t>8145F</t>
  </si>
  <si>
    <t>P394756</t>
  </si>
  <si>
    <t>WME5F</t>
  </si>
  <si>
    <t>43467-B</t>
  </si>
  <si>
    <t>Hannah Minton</t>
  </si>
  <si>
    <t>Hunter</t>
  </si>
  <si>
    <t>Smithson</t>
  </si>
  <si>
    <t>Jacobs Cattle</t>
  </si>
  <si>
    <t>Gunner</t>
  </si>
  <si>
    <t>BCS231F</t>
  </si>
  <si>
    <t xml:space="preserve">Shelby </t>
  </si>
  <si>
    <t>Hardy Livestock</t>
  </si>
  <si>
    <t>Shelby</t>
  </si>
  <si>
    <t># of Shows</t>
  </si>
  <si>
    <t>Colum. B</t>
  </si>
  <si>
    <t>Colum. A</t>
  </si>
  <si>
    <t>Dec. A</t>
  </si>
  <si>
    <t>Dec. B</t>
  </si>
  <si>
    <t>Elk. A</t>
  </si>
  <si>
    <t>Elk B.</t>
  </si>
  <si>
    <t>P397500</t>
  </si>
  <si>
    <t>Gunner Smithson</t>
  </si>
  <si>
    <t>Gettinger</t>
  </si>
  <si>
    <t>AAA19156207</t>
  </si>
  <si>
    <t>P396976</t>
  </si>
  <si>
    <t xml:space="preserve">Emma </t>
  </si>
  <si>
    <t>2F</t>
  </si>
  <si>
    <t>NXM2153709</t>
  </si>
  <si>
    <t>Alex</t>
  </si>
  <si>
    <t>Steffy</t>
  </si>
  <si>
    <t>Aex Steffy</t>
  </si>
  <si>
    <t>England</t>
  </si>
  <si>
    <t xml:space="preserve">Mallory </t>
  </si>
  <si>
    <t>111F</t>
  </si>
  <si>
    <t>F058</t>
  </si>
  <si>
    <t>Buck Creek Ranch</t>
  </si>
  <si>
    <t>Winegardner/Klingaman</t>
  </si>
  <si>
    <t>426F</t>
  </si>
  <si>
    <t xml:space="preserve">Mattie </t>
  </si>
  <si>
    <t>EF1263336</t>
  </si>
  <si>
    <t>Thomas Ranch</t>
  </si>
  <si>
    <t>Hancock</t>
  </si>
  <si>
    <t>Hen. A</t>
  </si>
  <si>
    <t>Hen. B</t>
  </si>
  <si>
    <t>xAR4280090</t>
  </si>
  <si>
    <t>Burke</t>
  </si>
  <si>
    <t>Cavins</t>
  </si>
  <si>
    <t>Burke Cavins</t>
  </si>
  <si>
    <t>F16</t>
  </si>
  <si>
    <t>Templins</t>
  </si>
  <si>
    <t>805F</t>
  </si>
  <si>
    <t>Graham</t>
  </si>
  <si>
    <t>Mallory Muntefering</t>
  </si>
  <si>
    <t>31F</t>
  </si>
  <si>
    <t>Hunter Weber</t>
  </si>
  <si>
    <t>Stadler</t>
  </si>
  <si>
    <t>P43941760</t>
  </si>
  <si>
    <t>Derrick Verkey</t>
  </si>
  <si>
    <t>P395654</t>
  </si>
  <si>
    <t>Jenna Ryder</t>
  </si>
  <si>
    <t>Makenna Himsel</t>
  </si>
  <si>
    <t>Commercial/Angus</t>
  </si>
  <si>
    <t>Chi/Commercial/Plus</t>
  </si>
  <si>
    <t>Char-Composite/Commercia</t>
  </si>
  <si>
    <t>Chi/Maine</t>
  </si>
  <si>
    <t>Chi/Cross</t>
  </si>
  <si>
    <t>Garrett Walther</t>
  </si>
  <si>
    <t>Red Poll</t>
  </si>
  <si>
    <t>Carly Shuter</t>
  </si>
  <si>
    <t>Carroll</t>
  </si>
  <si>
    <t>Jasper</t>
  </si>
  <si>
    <t xml:space="preserve">Caytlin </t>
  </si>
  <si>
    <t>Rank</t>
  </si>
  <si>
    <t>Mad. A</t>
  </si>
  <si>
    <t>Mad B.</t>
  </si>
  <si>
    <t>Mad. B</t>
  </si>
  <si>
    <t>Clay</t>
  </si>
  <si>
    <t>Switz. Co</t>
  </si>
  <si>
    <t>Switz Co.</t>
  </si>
  <si>
    <t xml:space="preserve">Switz Co. </t>
  </si>
  <si>
    <t>Fountain</t>
  </si>
  <si>
    <t>Mont.</t>
  </si>
  <si>
    <t>Putnam</t>
  </si>
  <si>
    <t>St. Joe</t>
  </si>
  <si>
    <t>AAA19192746</t>
  </si>
  <si>
    <t>Division</t>
  </si>
  <si>
    <t>T-3</t>
  </si>
  <si>
    <t>P395785</t>
  </si>
  <si>
    <t>Brylee</t>
  </si>
  <si>
    <t>Faulk</t>
  </si>
  <si>
    <t>Houston Ferree</t>
  </si>
  <si>
    <t>Celsey</t>
  </si>
  <si>
    <t>Clark</t>
  </si>
  <si>
    <t>Evan</t>
  </si>
  <si>
    <t>Graves</t>
  </si>
  <si>
    <t>Rees</t>
  </si>
  <si>
    <t>Chase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</si>
</sst>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2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4"/>
      <color rgb="FF212121"/>
      <name val="Calibri"/>
      <family val="2"/>
    </font>
    <font>
      <sz val="14"/>
      <color rgb="FF21212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</font>
    <font>
      <sz val="14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D47FF"/>
        <bgColor indexed="64"/>
      </patternFill>
    </fill>
    <fill>
      <patternFill patternType="solid">
        <fgColor rgb="FFEE95B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/>
      <right/>
      <top/>
      <bottom style="thin">
        <color rgb="FF000000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>
        <color rgb="FF000000"/>
      </right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6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/>
    <xf numFmtId="14" fontId="2" fillId="2" borderId="1" xfId="0" applyNumberFormat="1" applyFont="1" applyFill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" fontId="4" fillId="0" borderId="0" xfId="0" applyNumberFormat="1" applyFont="1"/>
    <xf numFmtId="14" fontId="4" fillId="0" borderId="0" xfId="0" applyNumberFormat="1" applyFont="1"/>
    <xf numFmtId="0" fontId="3" fillId="0" borderId="2" xfId="0" applyFont="1" applyBorder="1"/>
    <xf numFmtId="1" fontId="3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/>
    <xf numFmtId="0" fontId="2" fillId="0" borderId="0" xfId="0" applyFont="1"/>
    <xf numFmtId="0" fontId="3" fillId="2" borderId="1" xfId="0" applyFont="1" applyFill="1" applyBorder="1"/>
    <xf numFmtId="0" fontId="2" fillId="2" borderId="3" xfId="0" applyFont="1" applyFill="1" applyBorder="1"/>
    <xf numFmtId="0" fontId="3" fillId="0" borderId="4" xfId="0" applyFont="1" applyBorder="1"/>
    <xf numFmtId="0" fontId="2" fillId="2" borderId="0" xfId="0" applyFont="1" applyFill="1"/>
    <xf numFmtId="0" fontId="2" fillId="2" borderId="2" xfId="0" applyFont="1" applyFill="1" applyBorder="1"/>
    <xf numFmtId="0" fontId="2" fillId="2" borderId="0" xfId="0" applyFont="1" applyFill="1" applyAlignment="1">
      <alignment horizontal="center"/>
    </xf>
    <xf numFmtId="1" fontId="2" fillId="2" borderId="0" xfId="0" applyNumberFormat="1" applyFont="1" applyFill="1"/>
    <xf numFmtId="14" fontId="2" fillId="2" borderId="0" xfId="0" applyNumberFormat="1" applyFont="1" applyFill="1"/>
    <xf numFmtId="0" fontId="2" fillId="2" borderId="4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/>
    <xf numFmtId="14" fontId="4" fillId="0" borderId="0" xfId="0" applyNumberFormat="1" applyFont="1" applyBorder="1"/>
    <xf numFmtId="0" fontId="3" fillId="0" borderId="0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1" fontId="2" fillId="2" borderId="5" xfId="0" applyNumberFormat="1" applyFont="1" applyFill="1" applyBorder="1"/>
    <xf numFmtId="14" fontId="2" fillId="2" borderId="5" xfId="0" applyNumberFormat="1" applyFont="1" applyFill="1" applyBorder="1"/>
    <xf numFmtId="0" fontId="2" fillId="2" borderId="6" xfId="0" applyFont="1" applyFill="1" applyBorder="1"/>
    <xf numFmtId="0" fontId="3" fillId="0" borderId="5" xfId="0" applyFont="1" applyBorder="1"/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/>
    <xf numFmtId="14" fontId="3" fillId="0" borderId="0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2" borderId="8" xfId="0" applyFont="1" applyFill="1" applyBorder="1"/>
    <xf numFmtId="0" fontId="2" fillId="2" borderId="8" xfId="0" applyFont="1" applyFill="1" applyBorder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1" fontId="5" fillId="0" borderId="0" xfId="0" applyNumberFormat="1" applyFont="1"/>
    <xf numFmtId="1" fontId="6" fillId="0" borderId="0" xfId="0" applyNumberFormat="1" applyFont="1"/>
    <xf numFmtId="0" fontId="2" fillId="2" borderId="0" xfId="0" applyFont="1" applyFill="1" applyBorder="1"/>
    <xf numFmtId="0" fontId="2" fillId="2" borderId="9" xfId="0" applyFont="1" applyFill="1" applyBorder="1"/>
    <xf numFmtId="0" fontId="3" fillId="0" borderId="1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2" fillId="2" borderId="12" xfId="0" applyFont="1" applyFill="1" applyBorder="1"/>
    <xf numFmtId="0" fontId="2" fillId="2" borderId="13" xfId="0" applyFont="1" applyFill="1" applyBorder="1"/>
    <xf numFmtId="14" fontId="3" fillId="0" borderId="10" xfId="0" applyNumberFormat="1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5" xfId="0" applyFont="1" applyFill="1" applyBorder="1"/>
    <xf numFmtId="0" fontId="3" fillId="3" borderId="0" xfId="0" applyFont="1" applyFill="1"/>
    <xf numFmtId="0" fontId="3" fillId="0" borderId="10" xfId="0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/>
    <xf numFmtId="14" fontId="3" fillId="0" borderId="0" xfId="0" applyNumberFormat="1" applyFont="1" applyBorder="1"/>
    <xf numFmtId="0" fontId="3" fillId="0" borderId="0" xfId="0" applyFont="1" applyFill="1"/>
    <xf numFmtId="0" fontId="2" fillId="2" borderId="14" xfId="0" applyFont="1" applyFill="1" applyBorder="1"/>
    <xf numFmtId="0" fontId="3" fillId="0" borderId="7" xfId="0" applyFont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1" fontId="4" fillId="0" borderId="0" xfId="0" applyNumberFormat="1" applyFont="1" applyFill="1"/>
    <xf numFmtId="14" fontId="4" fillId="0" borderId="0" xfId="0" applyNumberFormat="1" applyFont="1" applyFill="1"/>
    <xf numFmtId="0" fontId="3" fillId="0" borderId="10" xfId="0" applyFont="1" applyFill="1" applyBorder="1"/>
    <xf numFmtId="0" fontId="3" fillId="0" borderId="0" xfId="0" applyFont="1" applyFill="1" applyBorder="1"/>
    <xf numFmtId="0" fontId="4" fillId="0" borderId="0" xfId="0" applyFont="1" applyFill="1" applyAlignment="1">
      <alignment horizontal="left"/>
    </xf>
    <xf numFmtId="0" fontId="3" fillId="0" borderId="2" xfId="0" applyFont="1" applyFill="1" applyBorder="1"/>
    <xf numFmtId="0" fontId="3" fillId="0" borderId="8" xfId="0" applyFont="1" applyFill="1" applyBorder="1"/>
    <xf numFmtId="0" fontId="3" fillId="0" borderId="8" xfId="0" applyFont="1" applyFill="1" applyBorder="1" applyAlignment="1">
      <alignment horizontal="center"/>
    </xf>
    <xf numFmtId="14" fontId="3" fillId="0" borderId="10" xfId="0" applyNumberFormat="1" applyFont="1" applyFill="1" applyBorder="1"/>
    <xf numFmtId="0" fontId="2" fillId="3" borderId="14" xfId="0" applyFont="1" applyFill="1" applyBorder="1"/>
    <xf numFmtId="0" fontId="3" fillId="0" borderId="7" xfId="0" applyFont="1" applyFill="1" applyBorder="1"/>
    <xf numFmtId="164" fontId="7" fillId="0" borderId="0" xfId="0" applyNumberFormat="1" applyFont="1"/>
    <xf numFmtId="0" fontId="3" fillId="0" borderId="0" xfId="0" applyFont="1" applyFill="1" applyBorder="1"/>
    <xf numFmtId="0" fontId="3" fillId="0" borderId="0" xfId="0" applyFont="1" applyFill="1" applyAlignment="1">
      <alignment horizontal="center"/>
    </xf>
    <xf numFmtId="0" fontId="3" fillId="4" borderId="0" xfId="0" applyFont="1" applyFill="1"/>
    <xf numFmtId="0" fontId="3" fillId="4" borderId="0" xfId="0" applyFont="1" applyFill="1" applyBorder="1"/>
    <xf numFmtId="0" fontId="4" fillId="0" borderId="4" xfId="0" applyFont="1" applyFill="1" applyBorder="1"/>
    <xf numFmtId="1" fontId="3" fillId="0" borderId="0" xfId="0" applyNumberFormat="1" applyFont="1" applyFill="1"/>
    <xf numFmtId="0" fontId="3" fillId="0" borderId="5" xfId="0" applyFont="1" applyFill="1" applyBorder="1"/>
    <xf numFmtId="0" fontId="3" fillId="5" borderId="8" xfId="0" applyFont="1" applyFill="1" applyBorder="1"/>
    <xf numFmtId="0" fontId="3" fillId="5" borderId="8" xfId="0" applyFont="1" applyFill="1" applyBorder="1" applyAlignment="1">
      <alignment horizontal="center"/>
    </xf>
    <xf numFmtId="0" fontId="3" fillId="6" borderId="8" xfId="0" applyFont="1" applyFill="1" applyBorder="1"/>
    <xf numFmtId="0" fontId="3" fillId="6" borderId="8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/>
    <xf numFmtId="14" fontId="4" fillId="0" borderId="0" xfId="0" applyNumberFormat="1" applyFont="1" applyBorder="1"/>
    <xf numFmtId="0" fontId="3" fillId="4" borderId="0" xfId="0" applyFont="1" applyFill="1" applyBorder="1"/>
    <xf numFmtId="0" fontId="0" fillId="0" borderId="0" xfId="0" applyBorder="1"/>
    <xf numFmtId="0" fontId="3" fillId="0" borderId="12" xfId="0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/>
    <xf numFmtId="14" fontId="4" fillId="0" borderId="0" xfId="0" applyNumberFormat="1" applyFont="1" applyFill="1" applyBorder="1"/>
    <xf numFmtId="0" fontId="8" fillId="4" borderId="0" xfId="0" applyFont="1" applyFill="1"/>
    <xf numFmtId="0" fontId="8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/>
    <xf numFmtId="0" fontId="3" fillId="4" borderId="5" xfId="0" applyFont="1" applyFill="1" applyBorder="1"/>
    <xf numFmtId="0" fontId="3" fillId="0" borderId="0" xfId="0" applyNumberFormat="1" applyFont="1"/>
    <xf numFmtId="0" fontId="3" fillId="0" borderId="5" xfId="0" applyFont="1" applyBorder="1" applyAlignment="1">
      <alignment horizontal="center"/>
    </xf>
    <xf numFmtId="1" fontId="2" fillId="2" borderId="8" xfId="0" applyNumberFormat="1" applyFont="1" applyFill="1" applyBorder="1"/>
    <xf numFmtId="14" fontId="2" fillId="2" borderId="8" xfId="0" applyNumberFormat="1" applyFont="1" applyFill="1" applyBorder="1"/>
    <xf numFmtId="0" fontId="9" fillId="0" borderId="8" xfId="0" applyFont="1" applyBorder="1" applyAlignment="1">
      <alignment horizontal="center"/>
    </xf>
    <xf numFmtId="0" fontId="4" fillId="5" borderId="8" xfId="0" applyFont="1" applyFill="1" applyBorder="1"/>
    <xf numFmtId="0" fontId="4" fillId="5" borderId="8" xfId="0" applyFont="1" applyFill="1" applyBorder="1" applyAlignment="1">
      <alignment horizontal="center"/>
    </xf>
    <xf numFmtId="1" fontId="4" fillId="5" borderId="8" xfId="0" applyNumberFormat="1" applyFont="1" applyFill="1" applyBorder="1"/>
    <xf numFmtId="14" fontId="4" fillId="5" borderId="8" xfId="0" applyNumberFormat="1" applyFont="1" applyFill="1" applyBorder="1"/>
    <xf numFmtId="0" fontId="2" fillId="2" borderId="0" xfId="0" applyFont="1" applyFill="1" applyBorder="1" applyAlignment="1">
      <alignment horizontal="center"/>
    </xf>
    <xf numFmtId="1" fontId="2" fillId="2" borderId="0" xfId="0" applyNumberFormat="1" applyFont="1" applyFill="1" applyBorder="1"/>
    <xf numFmtId="14" fontId="2" fillId="2" borderId="0" xfId="0" applyNumberFormat="1" applyFont="1" applyFill="1" applyBorder="1"/>
    <xf numFmtId="0" fontId="2" fillId="2" borderId="10" xfId="0" applyFont="1" applyFill="1" applyBorder="1"/>
    <xf numFmtId="1" fontId="3" fillId="5" borderId="8" xfId="0" applyNumberFormat="1" applyFont="1" applyFill="1" applyBorder="1"/>
    <xf numFmtId="14" fontId="3" fillId="5" borderId="8" xfId="0" applyNumberFormat="1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1" fontId="2" fillId="3" borderId="0" xfId="0" applyNumberFormat="1" applyFont="1" applyFill="1" applyBorder="1"/>
    <xf numFmtId="0" fontId="2" fillId="3" borderId="10" xfId="0" applyFont="1" applyFill="1" applyBorder="1"/>
    <xf numFmtId="14" fontId="3" fillId="0" borderId="9" xfId="0" applyNumberFormat="1" applyFont="1" applyBorder="1"/>
    <xf numFmtId="0" fontId="2" fillId="2" borderId="0" xfId="0" applyFont="1" applyFill="1" applyBorder="1" applyAlignment="1">
      <alignment horizontal="left"/>
    </xf>
    <xf numFmtId="0" fontId="2" fillId="2" borderId="2" xfId="0" applyFont="1" applyFill="1" applyBorder="1"/>
    <xf numFmtId="0" fontId="4" fillId="5" borderId="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6" borderId="15" xfId="0" applyFont="1" applyFill="1" applyBorder="1"/>
    <xf numFmtId="0" fontId="3" fillId="6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5" borderId="15" xfId="0" applyFont="1" applyFill="1" applyBorder="1"/>
    <xf numFmtId="0" fontId="4" fillId="5" borderId="15" xfId="0" applyFont="1" applyFill="1" applyBorder="1" applyAlignment="1">
      <alignment horizontal="center"/>
    </xf>
    <xf numFmtId="1" fontId="4" fillId="5" borderId="15" xfId="0" applyNumberFormat="1" applyFont="1" applyFill="1" applyBorder="1"/>
    <xf numFmtId="14" fontId="4" fillId="5" borderId="15" xfId="0" applyNumberFormat="1" applyFont="1" applyFill="1" applyBorder="1"/>
    <xf numFmtId="0" fontId="3" fillId="5" borderId="15" xfId="0" applyFont="1" applyFill="1" applyBorder="1"/>
    <xf numFmtId="0" fontId="3" fillId="4" borderId="16" xfId="0" applyFont="1" applyFill="1" applyBorder="1"/>
    <xf numFmtId="0" fontId="3" fillId="0" borderId="16" xfId="0" applyFont="1" applyBorder="1"/>
    <xf numFmtId="0" fontId="3" fillId="0" borderId="16" xfId="0" applyFont="1" applyFill="1" applyBorder="1"/>
    <xf numFmtId="0" fontId="3" fillId="0" borderId="17" xfId="0" applyFont="1" applyBorder="1"/>
    <xf numFmtId="0" fontId="3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0" borderId="18" xfId="0" applyFont="1" applyBorder="1"/>
    <xf numFmtId="1" fontId="3" fillId="5" borderId="15" xfId="0" applyNumberFormat="1" applyFont="1" applyFill="1" applyBorder="1"/>
    <xf numFmtId="0" fontId="3" fillId="0" borderId="1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AD47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036"/>
  <sheetViews>
    <sheetView zoomScale="90" zoomScaleNormal="90" workbookViewId="0" topLeftCell="A144">
      <pane xSplit="4" topLeftCell="E1" activePane="topRight" state="frozen"/>
      <selection pane="topRight" activeCell="C164" sqref="C164"/>
    </sheetView>
  </sheetViews>
  <sheetFormatPr defaultColWidth="17.625" defaultRowHeight="15" customHeight="1"/>
  <cols>
    <col min="1" max="1" width="12.375" style="12" customWidth="1"/>
    <col min="2" max="2" width="13.50390625" style="5" customWidth="1"/>
    <col min="3" max="3" width="17.625" style="5" customWidth="1"/>
    <col min="4" max="4" width="13.875" style="5" customWidth="1"/>
    <col min="5" max="5" width="14.375" style="50" customWidth="1"/>
    <col min="6" max="6" width="8.625" style="30" customWidth="1"/>
    <col min="7" max="7" width="10.625" style="30" customWidth="1"/>
    <col min="8" max="8" width="10.875" style="30" customWidth="1"/>
    <col min="9" max="34" width="10.625" style="30" customWidth="1"/>
    <col min="35" max="35" width="8.375" style="69" customWidth="1"/>
    <col min="36" max="36" width="13.00390625" style="5" customWidth="1"/>
    <col min="37" max="16384" width="17.625" style="5" customWidth="1"/>
  </cols>
  <sheetData>
    <row r="1" spans="1:53" ht="15.75" customHeight="1">
      <c r="A1" s="2" t="s">
        <v>1183</v>
      </c>
      <c r="B1" s="1" t="s">
        <v>0</v>
      </c>
      <c r="C1" s="1" t="s">
        <v>2</v>
      </c>
      <c r="D1" s="1" t="s">
        <v>3</v>
      </c>
      <c r="E1" s="54" t="s">
        <v>4</v>
      </c>
      <c r="F1" s="31" t="s">
        <v>7</v>
      </c>
      <c r="G1" s="1" t="s">
        <v>1058</v>
      </c>
      <c r="H1" s="1" t="s">
        <v>1062</v>
      </c>
      <c r="I1" s="1" t="s">
        <v>1063</v>
      </c>
      <c r="J1" s="1" t="s">
        <v>1064</v>
      </c>
      <c r="K1" s="1" t="s">
        <v>1065</v>
      </c>
      <c r="L1" s="1" t="s">
        <v>1066</v>
      </c>
      <c r="M1" s="1" t="s">
        <v>1067</v>
      </c>
      <c r="N1" s="1" t="s">
        <v>1068</v>
      </c>
      <c r="O1" s="1" t="s">
        <v>1069</v>
      </c>
      <c r="P1" s="48" t="s">
        <v>1126</v>
      </c>
      <c r="Q1" s="48" t="s">
        <v>1125</v>
      </c>
      <c r="R1" s="48" t="s">
        <v>1127</v>
      </c>
      <c r="S1" s="48" t="s">
        <v>1128</v>
      </c>
      <c r="T1" s="48" t="s">
        <v>1129</v>
      </c>
      <c r="U1" s="48" t="s">
        <v>1130</v>
      </c>
      <c r="V1" s="48" t="s">
        <v>1152</v>
      </c>
      <c r="W1" s="48" t="s">
        <v>1153</v>
      </c>
      <c r="X1" s="48" t="s">
        <v>1154</v>
      </c>
      <c r="Y1" s="48" t="s">
        <v>1180</v>
      </c>
      <c r="Z1" s="48" t="s">
        <v>1181</v>
      </c>
      <c r="AA1" s="48" t="s">
        <v>1184</v>
      </c>
      <c r="AB1" s="48" t="s">
        <v>1186</v>
      </c>
      <c r="AC1" s="48" t="s">
        <v>1187</v>
      </c>
      <c r="AD1" s="48" t="s">
        <v>1188</v>
      </c>
      <c r="AE1" s="48" t="s">
        <v>1191</v>
      </c>
      <c r="AF1" s="48" t="s">
        <v>1192</v>
      </c>
      <c r="AG1" s="48" t="s">
        <v>1193</v>
      </c>
      <c r="AH1" s="48" t="s">
        <v>1194</v>
      </c>
      <c r="AI1" s="68" t="s">
        <v>905</v>
      </c>
      <c r="AJ1" s="1" t="s">
        <v>1124</v>
      </c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</row>
    <row r="2" spans="1:36" ht="15.75" customHeight="1">
      <c r="A2" s="12">
        <v>1</v>
      </c>
      <c r="B2" s="5" t="s">
        <v>907</v>
      </c>
      <c r="C2" s="5" t="s">
        <v>291</v>
      </c>
      <c r="D2" s="5" t="s">
        <v>292</v>
      </c>
      <c r="E2" s="55">
        <v>39518</v>
      </c>
      <c r="F2" s="30">
        <v>4</v>
      </c>
      <c r="G2" s="30">
        <v>19</v>
      </c>
      <c r="I2" s="30">
        <v>17</v>
      </c>
      <c r="P2" s="30">
        <v>19</v>
      </c>
      <c r="Q2" s="30">
        <v>19</v>
      </c>
      <c r="R2" s="30">
        <v>19</v>
      </c>
      <c r="S2" s="30">
        <v>19</v>
      </c>
      <c r="V2" s="30">
        <v>15</v>
      </c>
      <c r="W2" s="30">
        <v>19</v>
      </c>
      <c r="X2" s="30">
        <v>19</v>
      </c>
      <c r="AI2" s="69">
        <f>SUM(F2:Z2)</f>
        <v>169</v>
      </c>
      <c r="AJ2" s="5">
        <f aca="true" t="shared" si="0" ref="AJ2:AJ42">COUNT(F2:AH2)</f>
        <v>10</v>
      </c>
    </row>
    <row r="3" spans="1:36" ht="15.75" customHeight="1">
      <c r="A3" s="12">
        <v>2</v>
      </c>
      <c r="B3" s="5" t="s">
        <v>907</v>
      </c>
      <c r="C3" s="5" t="s">
        <v>45</v>
      </c>
      <c r="D3" s="5" t="s">
        <v>46</v>
      </c>
      <c r="E3" s="55">
        <v>40056</v>
      </c>
      <c r="F3" s="87">
        <v>21</v>
      </c>
      <c r="J3" s="30">
        <v>4</v>
      </c>
      <c r="K3" s="87">
        <v>13</v>
      </c>
      <c r="L3" s="87">
        <v>15</v>
      </c>
      <c r="M3" s="87">
        <v>9</v>
      </c>
      <c r="N3" s="87">
        <v>15</v>
      </c>
      <c r="T3" s="87">
        <v>15</v>
      </c>
      <c r="U3" s="87">
        <v>19</v>
      </c>
      <c r="Y3" s="87">
        <v>17</v>
      </c>
      <c r="AA3" s="87">
        <v>13</v>
      </c>
      <c r="AB3" s="87">
        <v>13</v>
      </c>
      <c r="AC3" s="75"/>
      <c r="AD3" s="75"/>
      <c r="AE3" s="75"/>
      <c r="AF3" s="75"/>
      <c r="AG3" s="75"/>
      <c r="AH3" s="75"/>
      <c r="AI3" s="69">
        <f>SUM(K3:AB3)+F3</f>
        <v>150</v>
      </c>
      <c r="AJ3" s="5">
        <f t="shared" si="0"/>
        <v>11</v>
      </c>
    </row>
    <row r="4" spans="1:36" ht="15.75" customHeight="1">
      <c r="A4" s="12">
        <v>3</v>
      </c>
      <c r="B4" s="5" t="s">
        <v>907</v>
      </c>
      <c r="C4" s="5" t="s">
        <v>76</v>
      </c>
      <c r="D4" s="5" t="s">
        <v>67</v>
      </c>
      <c r="E4" s="55">
        <v>39778</v>
      </c>
      <c r="F4" s="30">
        <v>2</v>
      </c>
      <c r="G4" s="87">
        <v>15</v>
      </c>
      <c r="I4" s="87">
        <v>4</v>
      </c>
      <c r="P4" s="87">
        <v>15</v>
      </c>
      <c r="Q4" s="87">
        <v>15</v>
      </c>
      <c r="R4" s="87">
        <v>13</v>
      </c>
      <c r="S4" s="87">
        <v>17</v>
      </c>
      <c r="V4" s="87">
        <v>19</v>
      </c>
      <c r="Z4" s="87">
        <v>17</v>
      </c>
      <c r="AC4" s="87">
        <v>15</v>
      </c>
      <c r="AG4" s="87">
        <v>17</v>
      </c>
      <c r="AI4" s="69">
        <f>SUM(G4:AG4)</f>
        <v>147</v>
      </c>
      <c r="AJ4" s="5">
        <f t="shared" si="0"/>
        <v>11</v>
      </c>
    </row>
    <row r="5" spans="1:36" ht="15.75" customHeight="1">
      <c r="A5" s="12">
        <v>4</v>
      </c>
      <c r="B5" s="5" t="s">
        <v>907</v>
      </c>
      <c r="C5" s="5" t="s">
        <v>675</v>
      </c>
      <c r="D5" s="5" t="s">
        <v>676</v>
      </c>
      <c r="E5" s="55">
        <v>39671</v>
      </c>
      <c r="F5" s="75">
        <v>4</v>
      </c>
      <c r="G5" s="87">
        <v>17</v>
      </c>
      <c r="H5" s="87">
        <v>13</v>
      </c>
      <c r="I5" s="87">
        <v>19</v>
      </c>
      <c r="M5" s="30">
        <v>2</v>
      </c>
      <c r="O5" s="75">
        <v>2</v>
      </c>
      <c r="P5" s="87">
        <v>13</v>
      </c>
      <c r="Q5" s="87">
        <v>13</v>
      </c>
      <c r="W5" s="87">
        <v>15</v>
      </c>
      <c r="X5" s="87">
        <v>17</v>
      </c>
      <c r="AC5" s="87">
        <v>4</v>
      </c>
      <c r="AD5" s="87">
        <v>15</v>
      </c>
      <c r="AE5" s="75"/>
      <c r="AF5" s="75"/>
      <c r="AG5" s="87">
        <v>19</v>
      </c>
      <c r="AH5" s="75"/>
      <c r="AI5" s="69">
        <f>SUM(P5:AG5)+G5+H5+I5</f>
        <v>145</v>
      </c>
      <c r="AJ5" s="5">
        <f t="shared" si="0"/>
        <v>13</v>
      </c>
    </row>
    <row r="6" spans="1:36" ht="15.75" customHeight="1">
      <c r="A6" s="112">
        <v>5</v>
      </c>
      <c r="B6" s="36" t="s">
        <v>907</v>
      </c>
      <c r="C6" s="36" t="s">
        <v>910</v>
      </c>
      <c r="D6" s="36" t="s">
        <v>28</v>
      </c>
      <c r="E6" s="130">
        <v>39715</v>
      </c>
      <c r="F6" s="36">
        <v>4</v>
      </c>
      <c r="G6" s="36">
        <v>13</v>
      </c>
      <c r="H6" s="36"/>
      <c r="I6" s="36">
        <v>13</v>
      </c>
      <c r="J6" s="36"/>
      <c r="K6" s="36"/>
      <c r="L6" s="36"/>
      <c r="M6" s="36"/>
      <c r="N6" s="36"/>
      <c r="O6" s="36"/>
      <c r="P6" s="36">
        <v>4</v>
      </c>
      <c r="Q6" s="36">
        <v>2</v>
      </c>
      <c r="R6" s="36">
        <v>15</v>
      </c>
      <c r="S6" s="36">
        <v>15</v>
      </c>
      <c r="T6" s="36"/>
      <c r="U6" s="36"/>
      <c r="V6" s="36">
        <v>13</v>
      </c>
      <c r="W6" s="36"/>
      <c r="X6" s="36"/>
      <c r="Y6" s="36"/>
      <c r="Z6" s="36"/>
      <c r="AA6" s="36"/>
      <c r="AB6" s="36"/>
      <c r="AC6" s="36">
        <v>17</v>
      </c>
      <c r="AD6" s="36"/>
      <c r="AE6" s="90"/>
      <c r="AF6" s="90"/>
      <c r="AG6" s="90">
        <v>15</v>
      </c>
      <c r="AH6" s="90"/>
      <c r="AI6" s="101">
        <f>SUM(F6:AG6)</f>
        <v>111</v>
      </c>
      <c r="AJ6" s="36">
        <f t="shared" si="0"/>
        <v>10</v>
      </c>
    </row>
    <row r="7" spans="2:36" ht="15.75" customHeight="1">
      <c r="B7" s="5" t="s">
        <v>907</v>
      </c>
      <c r="C7" s="5" t="s">
        <v>378</v>
      </c>
      <c r="D7" s="5" t="s">
        <v>371</v>
      </c>
      <c r="E7" s="55">
        <v>39949</v>
      </c>
      <c r="F7" s="87">
        <v>2</v>
      </c>
      <c r="I7" s="87">
        <v>4</v>
      </c>
      <c r="J7" s="87">
        <v>4</v>
      </c>
      <c r="K7" s="87">
        <v>11</v>
      </c>
      <c r="L7" s="87">
        <v>9</v>
      </c>
      <c r="M7" s="87">
        <v>11</v>
      </c>
      <c r="N7" s="30">
        <v>2</v>
      </c>
      <c r="P7" s="87">
        <v>17</v>
      </c>
      <c r="Q7" s="87">
        <v>17</v>
      </c>
      <c r="R7" s="87">
        <v>17</v>
      </c>
      <c r="S7" s="87">
        <v>11</v>
      </c>
      <c r="V7" s="30">
        <v>2</v>
      </c>
      <c r="Y7" s="30">
        <v>2</v>
      </c>
      <c r="AE7" s="75"/>
      <c r="AF7" s="75"/>
      <c r="AG7" s="75"/>
      <c r="AH7" s="75"/>
      <c r="AI7" s="69">
        <f>SUM(P7:S7)+SUM(F7:M7)</f>
        <v>103</v>
      </c>
      <c r="AJ7" s="5">
        <f t="shared" si="0"/>
        <v>13</v>
      </c>
    </row>
    <row r="8" spans="2:36" ht="15.75" customHeight="1">
      <c r="B8" s="5" t="s">
        <v>907</v>
      </c>
      <c r="C8" s="5" t="s">
        <v>518</v>
      </c>
      <c r="D8" s="5" t="s">
        <v>512</v>
      </c>
      <c r="E8" s="55">
        <v>40182</v>
      </c>
      <c r="F8" s="30">
        <v>6</v>
      </c>
      <c r="H8" s="30">
        <v>15</v>
      </c>
      <c r="J8" s="30">
        <v>17</v>
      </c>
      <c r="K8" s="30">
        <v>2</v>
      </c>
      <c r="L8" s="30">
        <v>2</v>
      </c>
      <c r="M8" s="30">
        <v>17</v>
      </c>
      <c r="N8" s="30">
        <v>9</v>
      </c>
      <c r="O8" s="30">
        <v>17</v>
      </c>
      <c r="T8" s="30">
        <v>4</v>
      </c>
      <c r="U8" s="30">
        <v>13</v>
      </c>
      <c r="AE8" s="75"/>
      <c r="AF8" s="75"/>
      <c r="AG8" s="75"/>
      <c r="AH8" s="75"/>
      <c r="AI8" s="69">
        <f>SUM(F8:AG8)</f>
        <v>102</v>
      </c>
      <c r="AJ8" s="5">
        <f t="shared" si="0"/>
        <v>10</v>
      </c>
    </row>
    <row r="9" spans="2:36" ht="15.75" customHeight="1">
      <c r="B9" s="5" t="s">
        <v>907</v>
      </c>
      <c r="C9" s="5" t="s">
        <v>806</v>
      </c>
      <c r="D9" s="5" t="s">
        <v>599</v>
      </c>
      <c r="E9" s="55">
        <v>38040</v>
      </c>
      <c r="F9" s="75">
        <v>4</v>
      </c>
      <c r="J9" s="87">
        <v>4</v>
      </c>
      <c r="P9" s="87">
        <v>11</v>
      </c>
      <c r="Q9" s="87">
        <v>11</v>
      </c>
      <c r="R9" s="87">
        <v>4</v>
      </c>
      <c r="S9" s="87">
        <v>4</v>
      </c>
      <c r="W9" s="87">
        <v>17</v>
      </c>
      <c r="X9" s="87">
        <v>11</v>
      </c>
      <c r="AA9" s="30">
        <v>2</v>
      </c>
      <c r="AB9" s="87">
        <v>4</v>
      </c>
      <c r="AD9" s="87">
        <v>17</v>
      </c>
      <c r="AE9" s="75"/>
      <c r="AF9" s="75"/>
      <c r="AG9" s="87">
        <v>11</v>
      </c>
      <c r="AH9" s="75"/>
      <c r="AI9" s="69">
        <f>SUM(AB9:AG9)+W9+X9+SUM(J9:S9)</f>
        <v>94</v>
      </c>
      <c r="AJ9" s="5">
        <f t="shared" si="0"/>
        <v>12</v>
      </c>
    </row>
    <row r="10" spans="2:36" ht="15.75" customHeight="1">
      <c r="B10" s="5" t="s">
        <v>907</v>
      </c>
      <c r="C10" s="5" t="s">
        <v>1116</v>
      </c>
      <c r="D10" s="5" t="s">
        <v>1117</v>
      </c>
      <c r="E10" s="55">
        <v>39521</v>
      </c>
      <c r="J10" s="30">
        <v>13</v>
      </c>
      <c r="M10" s="30">
        <v>13</v>
      </c>
      <c r="N10" s="30">
        <v>13</v>
      </c>
      <c r="O10" s="30">
        <v>13</v>
      </c>
      <c r="T10" s="30">
        <v>17</v>
      </c>
      <c r="U10" s="30">
        <v>17</v>
      </c>
      <c r="AE10" s="75"/>
      <c r="AF10" s="75"/>
      <c r="AG10" s="75"/>
      <c r="AH10" s="75"/>
      <c r="AI10" s="69">
        <f aca="true" t="shared" si="1" ref="AI10:AI42">SUM(F10:AG10)</f>
        <v>86</v>
      </c>
      <c r="AJ10" s="5">
        <f t="shared" si="0"/>
        <v>6</v>
      </c>
    </row>
    <row r="11" spans="2:36" ht="15.75" customHeight="1">
      <c r="B11" s="5" t="s">
        <v>907</v>
      </c>
      <c r="C11" s="5" t="s">
        <v>911</v>
      </c>
      <c r="D11" s="5" t="s">
        <v>205</v>
      </c>
      <c r="E11" s="55">
        <v>39689</v>
      </c>
      <c r="J11" s="30">
        <v>19</v>
      </c>
      <c r="K11" s="30">
        <v>9</v>
      </c>
      <c r="L11" s="30">
        <v>2</v>
      </c>
      <c r="Y11" s="30">
        <v>19</v>
      </c>
      <c r="AI11" s="69">
        <f t="shared" si="1"/>
        <v>49</v>
      </c>
      <c r="AJ11" s="5">
        <f t="shared" si="0"/>
        <v>4</v>
      </c>
    </row>
    <row r="12" spans="2:36" ht="15.75" customHeight="1">
      <c r="B12" s="5" t="s">
        <v>907</v>
      </c>
      <c r="C12" s="5" t="s">
        <v>192</v>
      </c>
      <c r="D12" s="5" t="s">
        <v>193</v>
      </c>
      <c r="E12" s="55">
        <v>39975</v>
      </c>
      <c r="F12" s="30">
        <v>4</v>
      </c>
      <c r="H12" s="30">
        <v>17</v>
      </c>
      <c r="V12" s="30">
        <v>4</v>
      </c>
      <c r="AA12" s="30">
        <v>4</v>
      </c>
      <c r="AB12" s="30">
        <v>19</v>
      </c>
      <c r="AI12" s="69">
        <f t="shared" si="1"/>
        <v>48</v>
      </c>
      <c r="AJ12" s="5">
        <f t="shared" si="0"/>
        <v>5</v>
      </c>
    </row>
    <row r="13" spans="2:36" ht="15.75" customHeight="1">
      <c r="B13" s="5" t="s">
        <v>907</v>
      </c>
      <c r="C13" s="5" t="s">
        <v>561</v>
      </c>
      <c r="D13" s="5" t="s">
        <v>558</v>
      </c>
      <c r="E13" s="55">
        <v>39905</v>
      </c>
      <c r="F13" s="30">
        <v>4</v>
      </c>
      <c r="O13" s="30">
        <v>2</v>
      </c>
      <c r="T13" s="30">
        <v>11</v>
      </c>
      <c r="U13" s="30">
        <v>2</v>
      </c>
      <c r="W13" s="30">
        <v>11</v>
      </c>
      <c r="X13" s="30">
        <v>13</v>
      </c>
      <c r="AI13" s="69">
        <f t="shared" si="1"/>
        <v>43</v>
      </c>
      <c r="AJ13" s="5">
        <f t="shared" si="0"/>
        <v>6</v>
      </c>
    </row>
    <row r="14" spans="2:36" ht="15.75" customHeight="1">
      <c r="B14" s="5" t="s">
        <v>907</v>
      </c>
      <c r="C14" s="5" t="s">
        <v>943</v>
      </c>
      <c r="D14" s="5" t="s">
        <v>503</v>
      </c>
      <c r="E14" s="55">
        <v>40031</v>
      </c>
      <c r="F14" s="30">
        <v>4</v>
      </c>
      <c r="H14" s="30">
        <v>2</v>
      </c>
      <c r="P14" s="30">
        <v>2</v>
      </c>
      <c r="R14" s="30">
        <v>2</v>
      </c>
      <c r="S14" s="30">
        <v>4</v>
      </c>
      <c r="W14" s="30">
        <v>2</v>
      </c>
      <c r="X14" s="30">
        <v>2</v>
      </c>
      <c r="AC14" s="30">
        <v>2</v>
      </c>
      <c r="AF14" s="30">
        <v>19</v>
      </c>
      <c r="AG14" s="30">
        <v>2</v>
      </c>
      <c r="AI14" s="69">
        <f t="shared" si="1"/>
        <v>41</v>
      </c>
      <c r="AJ14" s="5">
        <f t="shared" si="0"/>
        <v>10</v>
      </c>
    </row>
    <row r="15" spans="2:36" ht="15.75" customHeight="1">
      <c r="B15" s="5" t="s">
        <v>907</v>
      </c>
      <c r="C15" s="5" t="s">
        <v>101</v>
      </c>
      <c r="D15" s="5" t="s">
        <v>987</v>
      </c>
      <c r="E15" s="55">
        <v>40009</v>
      </c>
      <c r="G15" s="30">
        <v>2</v>
      </c>
      <c r="J15" s="30">
        <v>2</v>
      </c>
      <c r="V15" s="30">
        <v>4</v>
      </c>
      <c r="W15" s="30">
        <v>4</v>
      </c>
      <c r="X15" s="30">
        <v>4</v>
      </c>
      <c r="AC15" s="30">
        <v>2</v>
      </c>
      <c r="AE15" s="30">
        <v>19</v>
      </c>
      <c r="AF15" s="30">
        <v>2</v>
      </c>
      <c r="AG15" s="30">
        <v>2</v>
      </c>
      <c r="AI15" s="69">
        <f t="shared" si="1"/>
        <v>41</v>
      </c>
      <c r="AJ15" s="5">
        <f t="shared" si="0"/>
        <v>9</v>
      </c>
    </row>
    <row r="16" spans="2:36" ht="16" customHeight="1">
      <c r="B16" s="5" t="s">
        <v>907</v>
      </c>
      <c r="C16" s="5" t="s">
        <v>939</v>
      </c>
      <c r="D16" s="5" t="s">
        <v>804</v>
      </c>
      <c r="E16" s="55">
        <v>39618</v>
      </c>
      <c r="F16" s="30">
        <v>2</v>
      </c>
      <c r="G16" s="30">
        <v>2</v>
      </c>
      <c r="I16" s="30">
        <v>4</v>
      </c>
      <c r="J16" s="30">
        <v>2</v>
      </c>
      <c r="AA16" s="30">
        <v>2</v>
      </c>
      <c r="AB16" s="30">
        <v>4</v>
      </c>
      <c r="AC16" s="30">
        <v>19</v>
      </c>
      <c r="AF16" s="30">
        <v>2</v>
      </c>
      <c r="AI16" s="69">
        <f t="shared" si="1"/>
        <v>37</v>
      </c>
      <c r="AJ16" s="5">
        <f t="shared" si="0"/>
        <v>8</v>
      </c>
    </row>
    <row r="17" spans="2:36" ht="15.75" customHeight="1">
      <c r="B17" s="5" t="s">
        <v>907</v>
      </c>
      <c r="C17" s="5" t="s">
        <v>353</v>
      </c>
      <c r="D17" s="5" t="s">
        <v>350</v>
      </c>
      <c r="E17" s="55">
        <v>40214</v>
      </c>
      <c r="F17" s="30">
        <v>2</v>
      </c>
      <c r="R17" s="30">
        <v>2</v>
      </c>
      <c r="S17" s="30">
        <v>2</v>
      </c>
      <c r="V17" s="30">
        <v>11</v>
      </c>
      <c r="AA17" s="30">
        <v>11</v>
      </c>
      <c r="AB17" s="30">
        <v>2</v>
      </c>
      <c r="AI17" s="69">
        <f t="shared" si="1"/>
        <v>30</v>
      </c>
      <c r="AJ17" s="5">
        <f t="shared" si="0"/>
        <v>6</v>
      </c>
    </row>
    <row r="18" spans="2:36" ht="15.75" customHeight="1">
      <c r="B18" s="5" t="s">
        <v>907</v>
      </c>
      <c r="C18" s="5" t="s">
        <v>374</v>
      </c>
      <c r="D18" s="5" t="s">
        <v>987</v>
      </c>
      <c r="E18" s="55">
        <v>39622</v>
      </c>
      <c r="G18" s="30">
        <v>2</v>
      </c>
      <c r="H18" s="30">
        <v>2</v>
      </c>
      <c r="J18" s="30">
        <v>2</v>
      </c>
      <c r="W18" s="30">
        <v>2</v>
      </c>
      <c r="X18" s="30">
        <v>2</v>
      </c>
      <c r="AC18" s="30">
        <v>2</v>
      </c>
      <c r="AE18" s="30">
        <v>2</v>
      </c>
      <c r="AF18" s="30">
        <v>11</v>
      </c>
      <c r="AG18" s="30">
        <v>4</v>
      </c>
      <c r="AI18" s="69">
        <f t="shared" si="1"/>
        <v>29</v>
      </c>
      <c r="AJ18" s="5">
        <f t="shared" si="0"/>
        <v>9</v>
      </c>
    </row>
    <row r="19" spans="2:36" ht="15.75" customHeight="1">
      <c r="B19" s="5" t="s">
        <v>907</v>
      </c>
      <c r="C19" s="5" t="s">
        <v>900</v>
      </c>
      <c r="D19" s="5" t="s">
        <v>897</v>
      </c>
      <c r="E19" s="55">
        <v>39681</v>
      </c>
      <c r="F19" s="30">
        <v>4</v>
      </c>
      <c r="J19" s="30">
        <v>4</v>
      </c>
      <c r="O19" s="30">
        <v>2</v>
      </c>
      <c r="T19" s="30">
        <v>13</v>
      </c>
      <c r="U19" s="30">
        <v>4</v>
      </c>
      <c r="AI19" s="69">
        <f t="shared" si="1"/>
        <v>27</v>
      </c>
      <c r="AJ19" s="5">
        <f t="shared" si="0"/>
        <v>5</v>
      </c>
    </row>
    <row r="20" spans="2:36" ht="15.75" customHeight="1">
      <c r="B20" s="5" t="s">
        <v>907</v>
      </c>
      <c r="C20" s="5" t="s">
        <v>1156</v>
      </c>
      <c r="D20" s="5" t="s">
        <v>1157</v>
      </c>
      <c r="E20" s="55">
        <v>39964</v>
      </c>
      <c r="W20" s="30">
        <v>2</v>
      </c>
      <c r="X20" s="30">
        <v>2</v>
      </c>
      <c r="Y20" s="30">
        <v>11</v>
      </c>
      <c r="AA20" s="30">
        <v>2</v>
      </c>
      <c r="AB20" s="30">
        <v>4</v>
      </c>
      <c r="AC20" s="30">
        <v>2</v>
      </c>
      <c r="AE20" s="30">
        <v>2</v>
      </c>
      <c r="AG20" s="30">
        <v>2</v>
      </c>
      <c r="AI20" s="69">
        <f t="shared" si="1"/>
        <v>27</v>
      </c>
      <c r="AJ20" s="5">
        <f t="shared" si="0"/>
        <v>8</v>
      </c>
    </row>
    <row r="21" spans="2:36" ht="15.75" customHeight="1">
      <c r="B21" s="5" t="s">
        <v>907</v>
      </c>
      <c r="C21" s="5" t="s">
        <v>779</v>
      </c>
      <c r="D21" s="5" t="s">
        <v>854</v>
      </c>
      <c r="E21" s="55">
        <v>39739</v>
      </c>
      <c r="F21" s="30">
        <v>2</v>
      </c>
      <c r="H21" s="30">
        <v>11</v>
      </c>
      <c r="Z21" s="30">
        <v>13</v>
      </c>
      <c r="AI21" s="69">
        <f t="shared" si="1"/>
        <v>26</v>
      </c>
      <c r="AJ21" s="5">
        <f t="shared" si="0"/>
        <v>3</v>
      </c>
    </row>
    <row r="22" spans="2:36" ht="15.75" customHeight="1">
      <c r="B22" s="5" t="s">
        <v>907</v>
      </c>
      <c r="C22" s="5" t="s">
        <v>916</v>
      </c>
      <c r="D22" s="5" t="s">
        <v>131</v>
      </c>
      <c r="E22" s="55">
        <v>39804</v>
      </c>
      <c r="P22" s="30">
        <v>2</v>
      </c>
      <c r="Q22" s="30">
        <v>2</v>
      </c>
      <c r="AF22" s="30">
        <v>17</v>
      </c>
      <c r="AI22" s="69">
        <f t="shared" si="1"/>
        <v>21</v>
      </c>
      <c r="AJ22" s="5">
        <f t="shared" si="0"/>
        <v>3</v>
      </c>
    </row>
    <row r="23" spans="2:36" ht="15.75" customHeight="1">
      <c r="B23" s="5" t="s">
        <v>907</v>
      </c>
      <c r="C23" s="5" t="s">
        <v>645</v>
      </c>
      <c r="D23" s="5" t="s">
        <v>643</v>
      </c>
      <c r="E23" s="55">
        <v>40087</v>
      </c>
      <c r="F23" s="30">
        <v>2</v>
      </c>
      <c r="H23" s="30">
        <v>2</v>
      </c>
      <c r="R23" s="30">
        <v>2</v>
      </c>
      <c r="S23" s="30">
        <v>2</v>
      </c>
      <c r="Y23" s="30">
        <v>4</v>
      </c>
      <c r="AA23" s="30">
        <v>2</v>
      </c>
      <c r="AB23" s="30">
        <v>4</v>
      </c>
      <c r="AI23" s="69">
        <f t="shared" si="1"/>
        <v>18</v>
      </c>
      <c r="AJ23" s="5">
        <f t="shared" si="0"/>
        <v>7</v>
      </c>
    </row>
    <row r="24" spans="2:36" ht="15.75" customHeight="1">
      <c r="B24" s="5" t="s">
        <v>907</v>
      </c>
      <c r="C24" s="5" t="s">
        <v>620</v>
      </c>
      <c r="D24" s="5" t="s">
        <v>617</v>
      </c>
      <c r="E24" s="55">
        <v>39753</v>
      </c>
      <c r="F24" s="30">
        <v>2</v>
      </c>
      <c r="H24" s="30">
        <v>2</v>
      </c>
      <c r="I24" s="30">
        <v>4</v>
      </c>
      <c r="K24" s="30">
        <v>2</v>
      </c>
      <c r="L24" s="30">
        <v>7</v>
      </c>
      <c r="AI24" s="69">
        <f t="shared" si="1"/>
        <v>17</v>
      </c>
      <c r="AJ24" s="5">
        <f t="shared" si="0"/>
        <v>5</v>
      </c>
    </row>
    <row r="25" spans="2:36" ht="15.75" customHeight="1">
      <c r="B25" s="5" t="s">
        <v>907</v>
      </c>
      <c r="C25" s="5" t="s">
        <v>690</v>
      </c>
      <c r="D25" s="5" t="s">
        <v>131</v>
      </c>
      <c r="E25" s="55">
        <v>40028</v>
      </c>
      <c r="F25" s="30">
        <v>2</v>
      </c>
      <c r="AE25" s="30">
        <v>11</v>
      </c>
      <c r="AF25" s="30">
        <v>2</v>
      </c>
      <c r="AI25" s="69">
        <f t="shared" si="1"/>
        <v>15</v>
      </c>
      <c r="AJ25" s="5">
        <f t="shared" si="0"/>
        <v>3</v>
      </c>
    </row>
    <row r="26" spans="2:36" ht="15.75" customHeight="1">
      <c r="B26" s="5" t="s">
        <v>907</v>
      </c>
      <c r="C26" s="5" t="s">
        <v>860</v>
      </c>
      <c r="D26" s="5" t="s">
        <v>793</v>
      </c>
      <c r="E26" s="55">
        <v>40357</v>
      </c>
      <c r="F26" s="30">
        <v>4</v>
      </c>
      <c r="J26" s="30">
        <v>2</v>
      </c>
      <c r="K26" s="30">
        <v>2</v>
      </c>
      <c r="L26" s="30">
        <v>2</v>
      </c>
      <c r="T26" s="30">
        <v>2</v>
      </c>
      <c r="U26" s="30">
        <v>2</v>
      </c>
      <c r="AI26" s="69">
        <f t="shared" si="1"/>
        <v>14</v>
      </c>
      <c r="AJ26" s="5">
        <f t="shared" si="0"/>
        <v>6</v>
      </c>
    </row>
    <row r="27" spans="2:36" ht="15.75" customHeight="1">
      <c r="B27" s="5" t="s">
        <v>907</v>
      </c>
      <c r="C27" s="5" t="s">
        <v>911</v>
      </c>
      <c r="D27" s="5" t="s">
        <v>651</v>
      </c>
      <c r="E27" s="55">
        <v>39639</v>
      </c>
      <c r="F27" s="30">
        <v>2</v>
      </c>
      <c r="R27" s="30">
        <v>11</v>
      </c>
      <c r="AI27" s="69">
        <f t="shared" si="1"/>
        <v>13</v>
      </c>
      <c r="AJ27" s="5">
        <f t="shared" si="0"/>
        <v>2</v>
      </c>
    </row>
    <row r="28" spans="2:36" ht="15.75" customHeight="1">
      <c r="B28" s="5" t="s">
        <v>907</v>
      </c>
      <c r="C28" s="5" t="s">
        <v>1119</v>
      </c>
      <c r="D28" s="5" t="s">
        <v>1117</v>
      </c>
      <c r="E28" s="55">
        <v>40246</v>
      </c>
      <c r="M28" s="30">
        <v>2</v>
      </c>
      <c r="N28" s="30">
        <v>2</v>
      </c>
      <c r="T28" s="30">
        <v>4</v>
      </c>
      <c r="U28" s="30">
        <v>2</v>
      </c>
      <c r="AI28" s="69">
        <f t="shared" si="1"/>
        <v>10</v>
      </c>
      <c r="AJ28" s="5">
        <f t="shared" si="0"/>
        <v>4</v>
      </c>
    </row>
    <row r="29" spans="2:36" ht="15.75" customHeight="1">
      <c r="B29" s="5" t="s">
        <v>907</v>
      </c>
      <c r="C29" s="5" t="s">
        <v>914</v>
      </c>
      <c r="D29" s="5" t="s">
        <v>120</v>
      </c>
      <c r="E29" s="55">
        <v>40192</v>
      </c>
      <c r="F29" s="30">
        <v>2</v>
      </c>
      <c r="R29" s="30">
        <v>2</v>
      </c>
      <c r="S29" s="30">
        <v>2</v>
      </c>
      <c r="W29" s="30">
        <v>2</v>
      </c>
      <c r="X29" s="30">
        <v>2</v>
      </c>
      <c r="AI29" s="69">
        <f t="shared" si="1"/>
        <v>10</v>
      </c>
      <c r="AJ29" s="5">
        <f t="shared" si="0"/>
        <v>5</v>
      </c>
    </row>
    <row r="30" spans="2:36" ht="15.75" customHeight="1">
      <c r="B30" s="5" t="s">
        <v>907</v>
      </c>
      <c r="C30" s="5" t="s">
        <v>79</v>
      </c>
      <c r="D30" s="5" t="s">
        <v>178</v>
      </c>
      <c r="E30" s="55">
        <v>40263</v>
      </c>
      <c r="F30" s="30">
        <v>4</v>
      </c>
      <c r="K30" s="30">
        <v>2</v>
      </c>
      <c r="L30" s="30">
        <v>2</v>
      </c>
      <c r="AI30" s="69">
        <f t="shared" si="1"/>
        <v>8</v>
      </c>
      <c r="AJ30" s="5">
        <f t="shared" si="0"/>
        <v>3</v>
      </c>
    </row>
    <row r="31" spans="2:36" ht="15.75" customHeight="1">
      <c r="B31" s="5" t="s">
        <v>907</v>
      </c>
      <c r="C31" s="5" t="s">
        <v>14</v>
      </c>
      <c r="D31" s="5" t="s">
        <v>15</v>
      </c>
      <c r="E31" s="55">
        <v>40044</v>
      </c>
      <c r="F31" s="30">
        <v>4</v>
      </c>
      <c r="P31" s="30">
        <v>2</v>
      </c>
      <c r="Q31" s="30">
        <v>2</v>
      </c>
      <c r="AI31" s="69">
        <f t="shared" si="1"/>
        <v>8</v>
      </c>
      <c r="AJ31" s="5">
        <f t="shared" si="0"/>
        <v>3</v>
      </c>
    </row>
    <row r="32" spans="2:36" ht="15.75" customHeight="1">
      <c r="B32" s="5" t="s">
        <v>907</v>
      </c>
      <c r="C32" s="5" t="s">
        <v>429</v>
      </c>
      <c r="D32" s="5" t="s">
        <v>430</v>
      </c>
      <c r="E32" s="55">
        <v>40203</v>
      </c>
      <c r="R32" s="30">
        <v>4</v>
      </c>
      <c r="S32" s="30">
        <v>4</v>
      </c>
      <c r="AI32" s="69">
        <f t="shared" si="1"/>
        <v>8</v>
      </c>
      <c r="AJ32" s="5">
        <f t="shared" si="0"/>
        <v>2</v>
      </c>
    </row>
    <row r="33" spans="2:36" ht="15.75" customHeight="1">
      <c r="B33" s="5" t="s">
        <v>907</v>
      </c>
      <c r="C33" s="5" t="s">
        <v>256</v>
      </c>
      <c r="D33" s="5" t="s">
        <v>257</v>
      </c>
      <c r="E33" s="55">
        <v>40227</v>
      </c>
      <c r="F33" s="30">
        <v>6</v>
      </c>
      <c r="V33" s="30">
        <v>2</v>
      </c>
      <c r="AI33" s="69">
        <f t="shared" si="1"/>
        <v>8</v>
      </c>
      <c r="AJ33" s="5">
        <f t="shared" si="0"/>
        <v>2</v>
      </c>
    </row>
    <row r="34" spans="2:36" ht="15.75" customHeight="1">
      <c r="B34" s="5" t="s">
        <v>907</v>
      </c>
      <c r="C34" s="5" t="s">
        <v>415</v>
      </c>
      <c r="D34" s="5" t="s">
        <v>830</v>
      </c>
      <c r="E34" s="55">
        <v>40061</v>
      </c>
      <c r="F34" s="30">
        <v>2</v>
      </c>
      <c r="W34" s="30">
        <v>2</v>
      </c>
      <c r="X34" s="30">
        <v>2</v>
      </c>
      <c r="AI34" s="69">
        <f t="shared" si="1"/>
        <v>6</v>
      </c>
      <c r="AJ34" s="5">
        <f t="shared" si="0"/>
        <v>3</v>
      </c>
    </row>
    <row r="35" spans="2:36" ht="15.75" customHeight="1">
      <c r="B35" s="5" t="s">
        <v>907</v>
      </c>
      <c r="C35" s="5" t="s">
        <v>426</v>
      </c>
      <c r="D35" s="5" t="s">
        <v>427</v>
      </c>
      <c r="E35" s="55">
        <v>40023</v>
      </c>
      <c r="F35" s="30">
        <v>4</v>
      </c>
      <c r="AI35" s="69">
        <f t="shared" si="1"/>
        <v>4</v>
      </c>
      <c r="AJ35" s="5">
        <f t="shared" si="0"/>
        <v>1</v>
      </c>
    </row>
    <row r="36" spans="2:36" ht="15.75" customHeight="1">
      <c r="B36" s="5" t="s">
        <v>907</v>
      </c>
      <c r="C36" s="5" t="s">
        <v>538</v>
      </c>
      <c r="D36" s="5" t="s">
        <v>539</v>
      </c>
      <c r="E36" s="55">
        <v>39479</v>
      </c>
      <c r="F36" s="30">
        <v>4</v>
      </c>
      <c r="AI36" s="69">
        <f t="shared" si="1"/>
        <v>4</v>
      </c>
      <c r="AJ36" s="5">
        <f t="shared" si="0"/>
        <v>1</v>
      </c>
    </row>
    <row r="37" spans="2:36" ht="15.75" customHeight="1">
      <c r="B37" s="5" t="s">
        <v>907</v>
      </c>
      <c r="C37" s="5" t="s">
        <v>189</v>
      </c>
      <c r="D37" s="5" t="s">
        <v>1085</v>
      </c>
      <c r="E37" s="55">
        <v>39738</v>
      </c>
      <c r="H37" s="30">
        <v>2</v>
      </c>
      <c r="V37" s="30">
        <v>2</v>
      </c>
      <c r="AI37" s="69">
        <f t="shared" si="1"/>
        <v>4</v>
      </c>
      <c r="AJ37" s="5">
        <f t="shared" si="0"/>
        <v>2</v>
      </c>
    </row>
    <row r="38" spans="2:36" ht="15.75" customHeight="1">
      <c r="B38" s="5" t="s">
        <v>907</v>
      </c>
      <c r="C38" s="5" t="s">
        <v>919</v>
      </c>
      <c r="D38" s="5" t="s">
        <v>153</v>
      </c>
      <c r="E38" s="55">
        <v>40189</v>
      </c>
      <c r="V38" s="30">
        <v>4</v>
      </c>
      <c r="AI38" s="69">
        <f t="shared" si="1"/>
        <v>4</v>
      </c>
      <c r="AJ38" s="5">
        <f t="shared" si="0"/>
        <v>1</v>
      </c>
    </row>
    <row r="39" spans="2:36" ht="15.75" customHeight="1">
      <c r="B39" s="5" t="s">
        <v>907</v>
      </c>
      <c r="C39" s="5" t="s">
        <v>478</v>
      </c>
      <c r="D39" s="5" t="s">
        <v>479</v>
      </c>
      <c r="E39" s="55">
        <v>40055</v>
      </c>
      <c r="AI39" s="69">
        <f t="shared" si="1"/>
        <v>0</v>
      </c>
      <c r="AJ39" s="5">
        <f t="shared" si="0"/>
        <v>0</v>
      </c>
    </row>
    <row r="40" spans="2:36" ht="15.75" customHeight="1">
      <c r="B40" s="5" t="s">
        <v>907</v>
      </c>
      <c r="C40" s="5" t="s">
        <v>159</v>
      </c>
      <c r="D40" s="5" t="s">
        <v>160</v>
      </c>
      <c r="E40" s="55">
        <v>39994</v>
      </c>
      <c r="AI40" s="69">
        <f t="shared" si="1"/>
        <v>0</v>
      </c>
      <c r="AJ40" s="5">
        <f t="shared" si="0"/>
        <v>0</v>
      </c>
    </row>
    <row r="41" spans="2:36" ht="15.75" customHeight="1">
      <c r="B41" s="5" t="s">
        <v>907</v>
      </c>
      <c r="C41" s="5" t="s">
        <v>1016</v>
      </c>
      <c r="D41" s="5" t="s">
        <v>1017</v>
      </c>
      <c r="E41" s="55">
        <v>40189</v>
      </c>
      <c r="AI41" s="69">
        <f t="shared" si="1"/>
        <v>0</v>
      </c>
      <c r="AJ41" s="5">
        <f t="shared" si="0"/>
        <v>0</v>
      </c>
    </row>
    <row r="42" spans="2:36" ht="15.75" customHeight="1">
      <c r="B42" s="5" t="s">
        <v>907</v>
      </c>
      <c r="C42" s="5" t="s">
        <v>1199</v>
      </c>
      <c r="D42" s="5" t="s">
        <v>1200</v>
      </c>
      <c r="E42" s="55">
        <v>39703</v>
      </c>
      <c r="AI42" s="69">
        <f t="shared" si="1"/>
        <v>0</v>
      </c>
      <c r="AJ42" s="5">
        <f t="shared" si="0"/>
        <v>0</v>
      </c>
    </row>
    <row r="43" ht="15.75" customHeight="1">
      <c r="E43" s="55"/>
    </row>
    <row r="44" spans="1:53" ht="15.75" customHeight="1">
      <c r="A44" s="2" t="s">
        <v>1183</v>
      </c>
      <c r="B44" s="1" t="s">
        <v>1196</v>
      </c>
      <c r="C44" s="1" t="s">
        <v>2</v>
      </c>
      <c r="D44" s="1" t="s">
        <v>3</v>
      </c>
      <c r="E44" s="54" t="s">
        <v>4</v>
      </c>
      <c r="F44" s="31" t="s">
        <v>7</v>
      </c>
      <c r="G44" s="1" t="s">
        <v>1059</v>
      </c>
      <c r="H44" s="1" t="s">
        <v>1062</v>
      </c>
      <c r="I44" s="1" t="s">
        <v>1063</v>
      </c>
      <c r="J44" s="1" t="s">
        <v>1064</v>
      </c>
      <c r="K44" s="1" t="s">
        <v>1065</v>
      </c>
      <c r="L44" s="1" t="s">
        <v>1066</v>
      </c>
      <c r="M44" s="1" t="s">
        <v>1067</v>
      </c>
      <c r="N44" s="1" t="s">
        <v>1068</v>
      </c>
      <c r="O44" s="1" t="s">
        <v>1069</v>
      </c>
      <c r="P44" s="48" t="s">
        <v>1126</v>
      </c>
      <c r="Q44" s="48" t="s">
        <v>1125</v>
      </c>
      <c r="R44" s="48" t="s">
        <v>1127</v>
      </c>
      <c r="S44" s="48" t="s">
        <v>1128</v>
      </c>
      <c r="T44" s="48" t="s">
        <v>1129</v>
      </c>
      <c r="U44" s="48" t="s">
        <v>1130</v>
      </c>
      <c r="V44" s="48" t="s">
        <v>1152</v>
      </c>
      <c r="W44" s="48" t="s">
        <v>1153</v>
      </c>
      <c r="X44" s="48" t="s">
        <v>1154</v>
      </c>
      <c r="Y44" s="48" t="s">
        <v>1180</v>
      </c>
      <c r="Z44" s="48" t="s">
        <v>1181</v>
      </c>
      <c r="AA44" s="48" t="s">
        <v>1184</v>
      </c>
      <c r="AB44" s="48" t="s">
        <v>1186</v>
      </c>
      <c r="AC44" s="48" t="s">
        <v>1187</v>
      </c>
      <c r="AD44" s="48" t="s">
        <v>1188</v>
      </c>
      <c r="AE44" s="48" t="s">
        <v>1191</v>
      </c>
      <c r="AF44" s="48" t="s">
        <v>1192</v>
      </c>
      <c r="AG44" s="48" t="s">
        <v>1193</v>
      </c>
      <c r="AH44" s="48" t="s">
        <v>1194</v>
      </c>
      <c r="AI44" s="68" t="s">
        <v>905</v>
      </c>
      <c r="AJ44" s="1" t="s">
        <v>1124</v>
      </c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</row>
    <row r="45" spans="1:36" s="67" customFormat="1" ht="15.75" customHeight="1">
      <c r="A45" s="85">
        <v>1</v>
      </c>
      <c r="B45" s="5" t="s">
        <v>908</v>
      </c>
      <c r="C45" s="5" t="s">
        <v>79</v>
      </c>
      <c r="D45" s="5" t="s">
        <v>80</v>
      </c>
      <c r="E45" s="55">
        <v>38363</v>
      </c>
      <c r="F45" s="75">
        <v>6</v>
      </c>
      <c r="G45" s="30"/>
      <c r="H45" s="30">
        <v>2</v>
      </c>
      <c r="I45" s="30"/>
      <c r="J45" s="30"/>
      <c r="K45" s="30"/>
      <c r="L45" s="30"/>
      <c r="M45" s="75">
        <v>4</v>
      </c>
      <c r="N45" s="75">
        <v>17</v>
      </c>
      <c r="O45" s="87">
        <v>19</v>
      </c>
      <c r="P45" s="87">
        <v>19</v>
      </c>
      <c r="Q45" s="87">
        <v>19</v>
      </c>
      <c r="R45" s="75">
        <v>13</v>
      </c>
      <c r="S45" s="87">
        <v>17</v>
      </c>
      <c r="T45" s="30"/>
      <c r="U45" s="30"/>
      <c r="V45" s="30"/>
      <c r="W45" s="87">
        <v>19</v>
      </c>
      <c r="X45" s="87">
        <v>17</v>
      </c>
      <c r="Y45" s="75"/>
      <c r="Z45" s="87">
        <v>17</v>
      </c>
      <c r="AA45" s="75">
        <v>17</v>
      </c>
      <c r="AB45" s="75">
        <v>15</v>
      </c>
      <c r="AD45" s="86">
        <v>19</v>
      </c>
      <c r="AE45" s="86">
        <v>19</v>
      </c>
      <c r="AF45" s="67">
        <v>17</v>
      </c>
      <c r="AG45" s="86">
        <v>19</v>
      </c>
      <c r="AH45" s="67">
        <v>17</v>
      </c>
      <c r="AI45" s="69">
        <f>SUM(S45:Z45)+SUM(O45:Q45)+AD45+AE45+AG45</f>
        <v>184</v>
      </c>
      <c r="AJ45" s="5">
        <f aca="true" t="shared" si="2" ref="AJ45:AJ76">COUNT(F45:AH45)</f>
        <v>19</v>
      </c>
    </row>
    <row r="46" spans="1:36" ht="15.75" customHeight="1">
      <c r="A46" s="12">
        <v>2</v>
      </c>
      <c r="B46" s="5" t="s">
        <v>908</v>
      </c>
      <c r="C46" s="5" t="s">
        <v>399</v>
      </c>
      <c r="D46" s="5" t="s">
        <v>400</v>
      </c>
      <c r="E46" s="55">
        <v>38659</v>
      </c>
      <c r="F46" s="87">
        <v>15</v>
      </c>
      <c r="I46" s="87">
        <v>19</v>
      </c>
      <c r="J46" s="75">
        <v>13</v>
      </c>
      <c r="K46" s="87">
        <v>15</v>
      </c>
      <c r="L46" s="30">
        <v>9</v>
      </c>
      <c r="T46" s="87">
        <v>17</v>
      </c>
      <c r="U46" s="87">
        <v>17</v>
      </c>
      <c r="V46" s="75">
        <v>13</v>
      </c>
      <c r="W46" s="87">
        <v>15</v>
      </c>
      <c r="X46" s="87">
        <v>19</v>
      </c>
      <c r="Y46" s="87">
        <v>19</v>
      </c>
      <c r="AA46" s="87">
        <v>19</v>
      </c>
      <c r="AB46" s="87">
        <v>19</v>
      </c>
      <c r="AC46" s="75"/>
      <c r="AD46" s="75"/>
      <c r="AE46" s="75"/>
      <c r="AF46" s="75"/>
      <c r="AG46" s="75"/>
      <c r="AH46" s="75"/>
      <c r="AI46" s="69">
        <f>SUM(W46:AB46)+T46+U46+K46+I46+F46</f>
        <v>174</v>
      </c>
      <c r="AJ46" s="5">
        <f t="shared" si="2"/>
        <v>13</v>
      </c>
    </row>
    <row r="47" spans="1:36" ht="15.75" customHeight="1">
      <c r="A47" s="12" t="s">
        <v>1197</v>
      </c>
      <c r="B47" s="5" t="s">
        <v>908</v>
      </c>
      <c r="C47" s="5" t="s">
        <v>774</v>
      </c>
      <c r="D47" s="5" t="s">
        <v>371</v>
      </c>
      <c r="E47" s="55">
        <v>39047</v>
      </c>
      <c r="F47" s="75">
        <v>4</v>
      </c>
      <c r="G47" s="75"/>
      <c r="H47" s="75"/>
      <c r="I47" s="75">
        <v>4</v>
      </c>
      <c r="J47" s="75">
        <v>4</v>
      </c>
      <c r="K47" s="75">
        <v>2</v>
      </c>
      <c r="L47" s="30">
        <v>2</v>
      </c>
      <c r="M47" s="87">
        <v>4</v>
      </c>
      <c r="N47" s="87">
        <v>4</v>
      </c>
      <c r="P47" s="87">
        <v>15</v>
      </c>
      <c r="Q47" s="87">
        <v>15</v>
      </c>
      <c r="R47" s="87">
        <v>17</v>
      </c>
      <c r="S47" s="87">
        <v>19</v>
      </c>
      <c r="V47" s="87">
        <v>19</v>
      </c>
      <c r="W47" s="87">
        <v>11</v>
      </c>
      <c r="X47" s="87">
        <v>11</v>
      </c>
      <c r="Y47" s="87">
        <v>17</v>
      </c>
      <c r="Z47" s="75"/>
      <c r="AA47" s="75"/>
      <c r="AB47" s="75"/>
      <c r="AC47" s="75"/>
      <c r="AD47" s="75"/>
      <c r="AE47" s="75"/>
      <c r="AF47" s="75"/>
      <c r="AG47" s="75"/>
      <c r="AH47" s="75"/>
      <c r="AI47" s="69">
        <f>SUM(M47:Y47)</f>
        <v>132</v>
      </c>
      <c r="AJ47" s="5">
        <f t="shared" si="2"/>
        <v>15</v>
      </c>
    </row>
    <row r="48" spans="1:36" ht="15.75" customHeight="1">
      <c r="A48" s="12" t="s">
        <v>1197</v>
      </c>
      <c r="B48" s="5" t="s">
        <v>908</v>
      </c>
      <c r="C48" s="5" t="s">
        <v>882</v>
      </c>
      <c r="D48" s="5" t="s">
        <v>883</v>
      </c>
      <c r="E48" s="55">
        <v>39391</v>
      </c>
      <c r="F48" s="75">
        <v>2</v>
      </c>
      <c r="H48" s="75">
        <v>4</v>
      </c>
      <c r="I48" s="87">
        <v>13</v>
      </c>
      <c r="J48" s="87">
        <v>11</v>
      </c>
      <c r="K48" s="87">
        <v>7</v>
      </c>
      <c r="L48" s="87">
        <v>15</v>
      </c>
      <c r="M48" s="75">
        <v>4</v>
      </c>
      <c r="N48" s="75">
        <v>4</v>
      </c>
      <c r="O48" s="30">
        <v>2</v>
      </c>
      <c r="T48" s="87">
        <v>13</v>
      </c>
      <c r="U48" s="75">
        <v>4</v>
      </c>
      <c r="V48" s="75"/>
      <c r="W48" s="75">
        <v>4</v>
      </c>
      <c r="X48" s="75">
        <v>4</v>
      </c>
      <c r="Y48" s="87">
        <v>15</v>
      </c>
      <c r="Z48" s="75"/>
      <c r="AA48" s="75">
        <v>2</v>
      </c>
      <c r="AB48" s="87">
        <v>17</v>
      </c>
      <c r="AC48" s="75"/>
      <c r="AD48" s="75"/>
      <c r="AE48" s="87">
        <v>11</v>
      </c>
      <c r="AF48" s="75"/>
      <c r="AG48" s="87">
        <v>15</v>
      </c>
      <c r="AH48" s="87">
        <v>15</v>
      </c>
      <c r="AI48" s="69">
        <f>SUM(AB48:AH48)+Y48+T48+SUM(I48:L48)</f>
        <v>132</v>
      </c>
      <c r="AJ48" s="5">
        <f t="shared" si="2"/>
        <v>19</v>
      </c>
    </row>
    <row r="49" spans="1:36" ht="15.75" customHeight="1">
      <c r="A49" s="112">
        <v>5</v>
      </c>
      <c r="B49" s="36" t="s">
        <v>908</v>
      </c>
      <c r="C49" s="36" t="s">
        <v>865</v>
      </c>
      <c r="D49" s="36" t="s">
        <v>866</v>
      </c>
      <c r="E49" s="130">
        <v>38544</v>
      </c>
      <c r="F49" s="36">
        <v>2</v>
      </c>
      <c r="G49" s="36"/>
      <c r="H49" s="90">
        <v>11</v>
      </c>
      <c r="I49" s="36"/>
      <c r="J49" s="110">
        <v>15</v>
      </c>
      <c r="K49" s="90">
        <v>2</v>
      </c>
      <c r="L49" s="90">
        <v>2</v>
      </c>
      <c r="M49" s="36"/>
      <c r="N49" s="36"/>
      <c r="O49" s="90">
        <v>2</v>
      </c>
      <c r="P49" s="110">
        <v>13</v>
      </c>
      <c r="Q49" s="110">
        <v>13</v>
      </c>
      <c r="R49" s="36"/>
      <c r="S49" s="36"/>
      <c r="T49" s="36"/>
      <c r="U49" s="36"/>
      <c r="V49" s="36"/>
      <c r="W49" s="110">
        <v>13</v>
      </c>
      <c r="X49" s="110">
        <v>13</v>
      </c>
      <c r="Y49" s="110">
        <v>13</v>
      </c>
      <c r="Z49" s="110">
        <v>13</v>
      </c>
      <c r="AA49" s="110">
        <v>13</v>
      </c>
      <c r="AB49" s="110">
        <v>11</v>
      </c>
      <c r="AC49" s="90"/>
      <c r="AD49" s="90"/>
      <c r="AE49" s="90"/>
      <c r="AF49" s="90"/>
      <c r="AG49" s="110">
        <v>13</v>
      </c>
      <c r="AH49" s="90"/>
      <c r="AI49" s="101">
        <f>SUM(P49:AG49)+J49</f>
        <v>130</v>
      </c>
      <c r="AJ49" s="36">
        <f t="shared" si="2"/>
        <v>15</v>
      </c>
    </row>
    <row r="50" spans="2:36" ht="15.75" customHeight="1">
      <c r="B50" s="5" t="s">
        <v>908</v>
      </c>
      <c r="C50" s="5" t="s">
        <v>101</v>
      </c>
      <c r="D50" s="5" t="s">
        <v>599</v>
      </c>
      <c r="E50" s="55">
        <v>38854</v>
      </c>
      <c r="F50" s="87">
        <v>13</v>
      </c>
      <c r="J50" s="30">
        <v>4</v>
      </c>
      <c r="P50" s="87">
        <v>11</v>
      </c>
      <c r="Q50" s="87">
        <v>11</v>
      </c>
      <c r="R50" s="87">
        <v>19</v>
      </c>
      <c r="S50" s="87">
        <v>4</v>
      </c>
      <c r="W50" s="87">
        <v>4</v>
      </c>
      <c r="X50" s="87">
        <v>15</v>
      </c>
      <c r="AB50" s="87">
        <v>13</v>
      </c>
      <c r="AC50" s="75"/>
      <c r="AD50" s="87">
        <v>17</v>
      </c>
      <c r="AE50" s="75"/>
      <c r="AF50" s="75"/>
      <c r="AG50" s="87">
        <v>17</v>
      </c>
      <c r="AH50" s="75"/>
      <c r="AI50" s="69">
        <f>SUM(P50:AG50)+F50</f>
        <v>124</v>
      </c>
      <c r="AJ50" s="5">
        <f t="shared" si="2"/>
        <v>11</v>
      </c>
    </row>
    <row r="51" spans="2:36" ht="15.75" customHeight="1">
      <c r="B51" s="5" t="s">
        <v>908</v>
      </c>
      <c r="C51" s="5" t="s">
        <v>744</v>
      </c>
      <c r="D51" s="5" t="s">
        <v>745</v>
      </c>
      <c r="E51" s="55">
        <v>39199</v>
      </c>
      <c r="F51" s="30">
        <v>6</v>
      </c>
      <c r="J51" s="30">
        <v>19</v>
      </c>
      <c r="K51" s="30">
        <v>13</v>
      </c>
      <c r="L51" s="30">
        <v>11</v>
      </c>
      <c r="M51" s="30">
        <v>19</v>
      </c>
      <c r="N51" s="30">
        <v>4</v>
      </c>
      <c r="O51" s="30">
        <v>4</v>
      </c>
      <c r="T51" s="30">
        <v>19</v>
      </c>
      <c r="U51" s="30">
        <v>19</v>
      </c>
      <c r="AA51" s="75"/>
      <c r="AB51" s="75"/>
      <c r="AC51" s="75"/>
      <c r="AD51" s="75"/>
      <c r="AE51" s="75"/>
      <c r="AF51" s="75"/>
      <c r="AG51" s="75"/>
      <c r="AH51" s="75"/>
      <c r="AI51" s="69">
        <f>SUM(F51:AB51)</f>
        <v>114</v>
      </c>
      <c r="AJ51" s="5">
        <f t="shared" si="2"/>
        <v>9</v>
      </c>
    </row>
    <row r="52" spans="2:36" ht="15.75" customHeight="1">
      <c r="B52" s="67" t="s">
        <v>908</v>
      </c>
      <c r="C52" s="67" t="s">
        <v>1049</v>
      </c>
      <c r="D52" s="67" t="s">
        <v>1050</v>
      </c>
      <c r="E52" s="80">
        <v>38511</v>
      </c>
      <c r="F52" s="75"/>
      <c r="G52" s="75"/>
      <c r="H52" s="75">
        <v>4</v>
      </c>
      <c r="I52" s="75">
        <v>11</v>
      </c>
      <c r="J52" s="75">
        <v>17</v>
      </c>
      <c r="K52" s="75">
        <v>11</v>
      </c>
      <c r="L52" s="75">
        <v>13</v>
      </c>
      <c r="M52" s="75">
        <v>17</v>
      </c>
      <c r="N52" s="75">
        <v>13</v>
      </c>
      <c r="O52" s="75">
        <v>17</v>
      </c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69">
        <f>SUM(F52:AB52)</f>
        <v>103</v>
      </c>
      <c r="AJ52" s="5">
        <f t="shared" si="2"/>
        <v>8</v>
      </c>
    </row>
    <row r="53" spans="2:36" ht="15.75" customHeight="1">
      <c r="B53" s="5" t="s">
        <v>908</v>
      </c>
      <c r="C53" s="5" t="s">
        <v>370</v>
      </c>
      <c r="D53" s="5" t="s">
        <v>512</v>
      </c>
      <c r="E53" s="55">
        <v>38626</v>
      </c>
      <c r="F53" s="87">
        <v>19</v>
      </c>
      <c r="H53" s="87">
        <v>19</v>
      </c>
      <c r="J53" s="87">
        <v>4</v>
      </c>
      <c r="K53" s="87">
        <v>2</v>
      </c>
      <c r="L53" s="30">
        <v>2</v>
      </c>
      <c r="M53" s="87">
        <v>11</v>
      </c>
      <c r="N53" s="87">
        <v>4</v>
      </c>
      <c r="O53" s="87">
        <v>15</v>
      </c>
      <c r="T53" s="87">
        <v>4</v>
      </c>
      <c r="U53" s="87">
        <v>4</v>
      </c>
      <c r="Z53" s="87">
        <v>11</v>
      </c>
      <c r="AA53" s="75"/>
      <c r="AB53" s="75"/>
      <c r="AC53" s="75"/>
      <c r="AD53" s="75"/>
      <c r="AE53" s="75"/>
      <c r="AF53" s="75"/>
      <c r="AG53" s="75"/>
      <c r="AH53" s="75"/>
      <c r="AI53" s="69">
        <f>SUM(M53:Z53)+SUM(F53:K53)</f>
        <v>93</v>
      </c>
      <c r="AJ53" s="5">
        <f t="shared" si="2"/>
        <v>11</v>
      </c>
    </row>
    <row r="54" spans="2:36" ht="15.75" customHeight="1">
      <c r="B54" s="5" t="s">
        <v>908</v>
      </c>
      <c r="C54" s="5" t="s">
        <v>953</v>
      </c>
      <c r="D54" s="5" t="s">
        <v>948</v>
      </c>
      <c r="E54" s="55">
        <v>39108</v>
      </c>
      <c r="F54" s="30">
        <v>4</v>
      </c>
      <c r="H54" s="30">
        <v>2</v>
      </c>
      <c r="K54" s="30">
        <v>2</v>
      </c>
      <c r="L54" s="30">
        <v>2</v>
      </c>
      <c r="M54" s="30">
        <v>15</v>
      </c>
      <c r="N54" s="30">
        <v>15</v>
      </c>
      <c r="O54" s="30">
        <v>2</v>
      </c>
      <c r="T54" s="30">
        <v>11</v>
      </c>
      <c r="U54" s="30">
        <v>13</v>
      </c>
      <c r="V54" s="30">
        <v>17</v>
      </c>
      <c r="AC54" s="75"/>
      <c r="AD54" s="75"/>
      <c r="AE54" s="75"/>
      <c r="AF54" s="75"/>
      <c r="AG54" s="75"/>
      <c r="AH54" s="75"/>
      <c r="AI54" s="69">
        <f>SUM(F54:Z54)</f>
        <v>83</v>
      </c>
      <c r="AJ54" s="5">
        <f t="shared" si="2"/>
        <v>10</v>
      </c>
    </row>
    <row r="55" spans="2:36" ht="15.75" customHeight="1">
      <c r="B55" s="5" t="s">
        <v>908</v>
      </c>
      <c r="C55" s="5" t="s">
        <v>370</v>
      </c>
      <c r="D55" s="5" t="s">
        <v>371</v>
      </c>
      <c r="E55" s="55">
        <v>39047</v>
      </c>
      <c r="F55" s="87">
        <v>4</v>
      </c>
      <c r="I55" s="87">
        <v>4</v>
      </c>
      <c r="J55" s="30">
        <v>2</v>
      </c>
      <c r="K55" s="87">
        <v>2</v>
      </c>
      <c r="L55" s="87">
        <v>2</v>
      </c>
      <c r="M55" s="87">
        <v>4</v>
      </c>
      <c r="N55" s="87">
        <v>4</v>
      </c>
      <c r="P55" s="87">
        <v>17</v>
      </c>
      <c r="Q55" s="87">
        <v>17</v>
      </c>
      <c r="R55" s="87">
        <v>4</v>
      </c>
      <c r="S55" s="87">
        <v>15</v>
      </c>
      <c r="V55" s="30">
        <v>4</v>
      </c>
      <c r="AC55" s="75"/>
      <c r="AD55" s="75"/>
      <c r="AE55" s="75"/>
      <c r="AF55" s="75"/>
      <c r="AG55" s="75"/>
      <c r="AH55" s="75"/>
      <c r="AI55" s="69">
        <f>F55+I55+SUM(K55:S55)</f>
        <v>73</v>
      </c>
      <c r="AJ55" s="5">
        <f t="shared" si="2"/>
        <v>12</v>
      </c>
    </row>
    <row r="56" spans="2:36" ht="15.75" customHeight="1">
      <c r="B56" s="5" t="s">
        <v>908</v>
      </c>
      <c r="C56" s="5" t="s">
        <v>45</v>
      </c>
      <c r="D56" s="5" t="s">
        <v>588</v>
      </c>
      <c r="E56" s="55">
        <v>39093</v>
      </c>
      <c r="F56" s="30">
        <v>6</v>
      </c>
      <c r="H56" s="30">
        <v>13</v>
      </c>
      <c r="I56" s="30">
        <v>17</v>
      </c>
      <c r="R56" s="30">
        <v>11</v>
      </c>
      <c r="S56" s="30">
        <v>13</v>
      </c>
      <c r="V56" s="30">
        <v>11</v>
      </c>
      <c r="AC56" s="75"/>
      <c r="AD56" s="75"/>
      <c r="AE56" s="75"/>
      <c r="AF56" s="75"/>
      <c r="AG56" s="75"/>
      <c r="AH56" s="75"/>
      <c r="AI56" s="69">
        <f>SUM(F56:AB56)</f>
        <v>71</v>
      </c>
      <c r="AJ56" s="5">
        <f t="shared" si="2"/>
        <v>6</v>
      </c>
    </row>
    <row r="57" spans="2:36" ht="15.75" customHeight="1">
      <c r="B57" s="5" t="s">
        <v>908</v>
      </c>
      <c r="C57" s="5" t="s">
        <v>368</v>
      </c>
      <c r="D57" s="5" t="s">
        <v>350</v>
      </c>
      <c r="E57" s="55">
        <v>38414</v>
      </c>
      <c r="F57" s="30">
        <v>2</v>
      </c>
      <c r="H57" s="30">
        <v>2</v>
      </c>
      <c r="R57" s="30">
        <v>2</v>
      </c>
      <c r="S57" s="30">
        <v>11</v>
      </c>
      <c r="V57" s="30">
        <v>2</v>
      </c>
      <c r="W57" s="30">
        <v>17</v>
      </c>
      <c r="X57" s="30">
        <v>4</v>
      </c>
      <c r="AA57" s="30">
        <v>2</v>
      </c>
      <c r="AB57" s="30">
        <v>4</v>
      </c>
      <c r="AC57" s="75">
        <v>15</v>
      </c>
      <c r="AD57" s="75"/>
      <c r="AE57" s="75"/>
      <c r="AF57" s="75"/>
      <c r="AG57" s="75"/>
      <c r="AH57" s="75"/>
      <c r="AI57" s="69">
        <f>SUM(F57:AC57)</f>
        <v>61</v>
      </c>
      <c r="AJ57" s="5">
        <f t="shared" si="2"/>
        <v>10</v>
      </c>
    </row>
    <row r="58" spans="2:36" ht="15.75" customHeight="1">
      <c r="B58" s="5" t="s">
        <v>908</v>
      </c>
      <c r="C58" s="5" t="s">
        <v>62</v>
      </c>
      <c r="D58" s="5" t="s">
        <v>407</v>
      </c>
      <c r="E58" s="55">
        <v>39146</v>
      </c>
      <c r="F58" s="30">
        <v>21</v>
      </c>
      <c r="M58" s="30">
        <v>4</v>
      </c>
      <c r="N58" s="30">
        <v>19</v>
      </c>
      <c r="O58" s="30">
        <v>11</v>
      </c>
      <c r="V58" s="30">
        <v>4</v>
      </c>
      <c r="AC58" s="75"/>
      <c r="AD58" s="75"/>
      <c r="AE58" s="75"/>
      <c r="AF58" s="75"/>
      <c r="AG58" s="75"/>
      <c r="AH58" s="75"/>
      <c r="AI58" s="69">
        <f>SUM(F58:AB58)</f>
        <v>59</v>
      </c>
      <c r="AJ58" s="5">
        <f t="shared" si="2"/>
        <v>5</v>
      </c>
    </row>
    <row r="59" spans="2:36" ht="15.75" customHeight="1">
      <c r="B59" s="5" t="s">
        <v>908</v>
      </c>
      <c r="C59" s="5" t="s">
        <v>952</v>
      </c>
      <c r="D59" s="5" t="s">
        <v>948</v>
      </c>
      <c r="E59" s="55">
        <v>39108</v>
      </c>
      <c r="F59" s="30">
        <v>4</v>
      </c>
      <c r="H59" s="30">
        <v>2</v>
      </c>
      <c r="K59" s="30">
        <v>2</v>
      </c>
      <c r="L59" s="30">
        <v>2</v>
      </c>
      <c r="M59" s="30">
        <v>4</v>
      </c>
      <c r="N59" s="30">
        <v>4</v>
      </c>
      <c r="O59" s="30">
        <v>2</v>
      </c>
      <c r="T59" s="30">
        <v>15</v>
      </c>
      <c r="U59" s="30">
        <v>15</v>
      </c>
      <c r="V59" s="30">
        <v>4</v>
      </c>
      <c r="AC59" s="75"/>
      <c r="AD59" s="75"/>
      <c r="AE59" s="75"/>
      <c r="AF59" s="75"/>
      <c r="AG59" s="75"/>
      <c r="AH59" s="75"/>
      <c r="AI59" s="69">
        <f>SUM(F59:Z59)</f>
        <v>54</v>
      </c>
      <c r="AJ59" s="5">
        <f t="shared" si="2"/>
        <v>10</v>
      </c>
    </row>
    <row r="60" spans="2:36" ht="15.75" customHeight="1">
      <c r="B60" s="5" t="s">
        <v>908</v>
      </c>
      <c r="C60" s="5" t="s">
        <v>792</v>
      </c>
      <c r="D60" s="5" t="s">
        <v>793</v>
      </c>
      <c r="E60" s="55">
        <v>38978</v>
      </c>
      <c r="F60" s="87">
        <v>4</v>
      </c>
      <c r="J60" s="87">
        <v>2</v>
      </c>
      <c r="K60" s="87">
        <v>2</v>
      </c>
      <c r="L60" s="87">
        <v>2</v>
      </c>
      <c r="O60" s="30">
        <v>2</v>
      </c>
      <c r="T60" s="87">
        <v>2</v>
      </c>
      <c r="U60" s="87">
        <v>2</v>
      </c>
      <c r="Y60" s="87">
        <v>11</v>
      </c>
      <c r="Z60" s="87">
        <v>9</v>
      </c>
      <c r="AA60" s="87">
        <v>11</v>
      </c>
      <c r="AB60" s="87">
        <v>4</v>
      </c>
      <c r="AC60" s="75"/>
      <c r="AD60" s="75"/>
      <c r="AE60" s="75"/>
      <c r="AF60" s="75"/>
      <c r="AG60" s="75"/>
      <c r="AH60" s="75"/>
      <c r="AI60" s="69">
        <f>SUM(T60:AB60)+SUM(F60:L60)</f>
        <v>49</v>
      </c>
      <c r="AJ60" s="5">
        <f t="shared" si="2"/>
        <v>11</v>
      </c>
    </row>
    <row r="61" spans="2:36" ht="15.75" customHeight="1">
      <c r="B61" s="5" t="s">
        <v>908</v>
      </c>
      <c r="C61" s="5" t="s">
        <v>935</v>
      </c>
      <c r="D61" s="5" t="s">
        <v>350</v>
      </c>
      <c r="E61" s="55">
        <v>39222</v>
      </c>
      <c r="F61" s="30">
        <v>4</v>
      </c>
      <c r="H61" s="30">
        <v>2</v>
      </c>
      <c r="R61" s="30">
        <v>2</v>
      </c>
      <c r="S61" s="30">
        <v>2</v>
      </c>
      <c r="V61" s="30">
        <v>2</v>
      </c>
      <c r="AA61" s="30">
        <v>15</v>
      </c>
      <c r="AB61" s="30">
        <v>2</v>
      </c>
      <c r="AC61" s="30">
        <v>17</v>
      </c>
      <c r="AI61" s="69">
        <f>SUM(F61:AC61)</f>
        <v>46</v>
      </c>
      <c r="AJ61" s="5">
        <f t="shared" si="2"/>
        <v>8</v>
      </c>
    </row>
    <row r="62" spans="2:36" ht="15.75" customHeight="1">
      <c r="B62" s="5" t="s">
        <v>908</v>
      </c>
      <c r="C62" s="5" t="s">
        <v>585</v>
      </c>
      <c r="D62" s="5" t="s">
        <v>582</v>
      </c>
      <c r="E62" s="55">
        <v>38726</v>
      </c>
      <c r="F62" s="30">
        <v>4</v>
      </c>
      <c r="AC62" s="30">
        <v>13</v>
      </c>
      <c r="AE62" s="30">
        <v>13</v>
      </c>
      <c r="AF62" s="30">
        <v>15</v>
      </c>
      <c r="AI62" s="69">
        <f>SUM(F62:AF62)</f>
        <v>45</v>
      </c>
      <c r="AJ62" s="5">
        <f t="shared" si="2"/>
        <v>4</v>
      </c>
    </row>
    <row r="63" spans="2:36" ht="15.75" customHeight="1">
      <c r="B63" s="5" t="s">
        <v>908</v>
      </c>
      <c r="C63" s="5" t="s">
        <v>1107</v>
      </c>
      <c r="D63" s="5" t="s">
        <v>102</v>
      </c>
      <c r="E63" s="55">
        <v>39338</v>
      </c>
      <c r="H63" s="30">
        <v>2</v>
      </c>
      <c r="I63" s="30">
        <v>2</v>
      </c>
      <c r="O63" s="30">
        <v>4</v>
      </c>
      <c r="P63" s="30">
        <v>2</v>
      </c>
      <c r="Q63" s="30">
        <v>2</v>
      </c>
      <c r="R63" s="30">
        <v>15</v>
      </c>
      <c r="S63" s="30">
        <v>4</v>
      </c>
      <c r="AC63" s="30">
        <v>11</v>
      </c>
      <c r="AI63" s="69">
        <f>SUM(F63:AC63)</f>
        <v>42</v>
      </c>
      <c r="AJ63" s="5">
        <f t="shared" si="2"/>
        <v>8</v>
      </c>
    </row>
    <row r="64" spans="2:36" ht="15.75" customHeight="1">
      <c r="B64" s="5" t="s">
        <v>908</v>
      </c>
      <c r="C64" s="5" t="s">
        <v>616</v>
      </c>
      <c r="D64" s="5" t="s">
        <v>617</v>
      </c>
      <c r="E64" s="55">
        <v>38788</v>
      </c>
      <c r="F64" s="30">
        <v>6</v>
      </c>
      <c r="H64" s="30">
        <v>17</v>
      </c>
      <c r="I64" s="30">
        <v>15</v>
      </c>
      <c r="AC64" s="75"/>
      <c r="AD64" s="75"/>
      <c r="AE64" s="75"/>
      <c r="AF64" s="75"/>
      <c r="AG64" s="75"/>
      <c r="AH64" s="75"/>
      <c r="AI64" s="69">
        <f>SUM(F64:AB64)</f>
        <v>38</v>
      </c>
      <c r="AJ64" s="5">
        <f t="shared" si="2"/>
        <v>3</v>
      </c>
    </row>
    <row r="65" spans="2:36" ht="15.75" customHeight="1">
      <c r="B65" s="5" t="s">
        <v>908</v>
      </c>
      <c r="C65" s="5" t="s">
        <v>1162</v>
      </c>
      <c r="D65" s="5" t="s">
        <v>1157</v>
      </c>
      <c r="E65" s="55">
        <v>38874</v>
      </c>
      <c r="W65" s="30">
        <v>2</v>
      </c>
      <c r="X65" s="30">
        <v>2</v>
      </c>
      <c r="Y65" s="30">
        <v>2</v>
      </c>
      <c r="AA65" s="30">
        <v>2</v>
      </c>
      <c r="AB65" s="30">
        <v>2</v>
      </c>
      <c r="AC65" s="30">
        <v>4</v>
      </c>
      <c r="AE65" s="30">
        <v>2</v>
      </c>
      <c r="AF65" s="30">
        <v>9</v>
      </c>
      <c r="AG65" s="30">
        <v>11</v>
      </c>
      <c r="AI65" s="69">
        <f>SUM(F65:AG65)</f>
        <v>36</v>
      </c>
      <c r="AJ65" s="5">
        <f t="shared" si="2"/>
        <v>9</v>
      </c>
    </row>
    <row r="66" spans="2:36" ht="15.75" customHeight="1">
      <c r="B66" s="5" t="s">
        <v>908</v>
      </c>
      <c r="C66" s="5" t="s">
        <v>247</v>
      </c>
      <c r="D66" s="5" t="s">
        <v>608</v>
      </c>
      <c r="E66" s="55">
        <v>38932</v>
      </c>
      <c r="F66" s="30">
        <v>4</v>
      </c>
      <c r="H66" s="30">
        <v>15</v>
      </c>
      <c r="V66" s="30">
        <v>15</v>
      </c>
      <c r="AI66" s="69">
        <f>SUM(F66:AB66)</f>
        <v>34</v>
      </c>
      <c r="AJ66" s="5">
        <f t="shared" si="2"/>
        <v>3</v>
      </c>
    </row>
    <row r="67" spans="2:36" ht="15.75" customHeight="1">
      <c r="B67" s="5" t="s">
        <v>908</v>
      </c>
      <c r="C67" s="5" t="s">
        <v>292</v>
      </c>
      <c r="D67" s="5" t="s">
        <v>558</v>
      </c>
      <c r="E67" s="55">
        <v>38744</v>
      </c>
      <c r="F67" s="30">
        <v>6</v>
      </c>
      <c r="M67" s="30">
        <v>2</v>
      </c>
      <c r="T67" s="30">
        <v>2</v>
      </c>
      <c r="U67" s="30">
        <v>11</v>
      </c>
      <c r="W67" s="30">
        <v>4</v>
      </c>
      <c r="X67" s="30">
        <v>4</v>
      </c>
      <c r="Y67" s="30">
        <v>2</v>
      </c>
      <c r="AI67" s="69">
        <f>SUM(F67:AB67)</f>
        <v>31</v>
      </c>
      <c r="AJ67" s="5">
        <f t="shared" si="2"/>
        <v>7</v>
      </c>
    </row>
    <row r="68" spans="2:36" ht="15.75" customHeight="1">
      <c r="B68" s="5" t="s">
        <v>908</v>
      </c>
      <c r="C68" s="5" t="s">
        <v>137</v>
      </c>
      <c r="D68" s="5" t="s">
        <v>135</v>
      </c>
      <c r="E68" s="55">
        <v>39380</v>
      </c>
      <c r="F68" s="30">
        <v>4</v>
      </c>
      <c r="P68" s="30">
        <v>2</v>
      </c>
      <c r="Q68" s="30">
        <v>2</v>
      </c>
      <c r="W68" s="30">
        <v>2</v>
      </c>
      <c r="X68" s="30">
        <v>2</v>
      </c>
      <c r="AE68" s="30">
        <v>2</v>
      </c>
      <c r="AF68" s="30">
        <v>13</v>
      </c>
      <c r="AG68" s="30">
        <v>2</v>
      </c>
      <c r="AI68" s="69">
        <f>SUM(F68:AG68)</f>
        <v>29</v>
      </c>
      <c r="AJ68" s="5">
        <f t="shared" si="2"/>
        <v>8</v>
      </c>
    </row>
    <row r="69" spans="2:36" ht="15.75" customHeight="1">
      <c r="B69" s="5" t="s">
        <v>908</v>
      </c>
      <c r="C69" s="5" t="s">
        <v>134</v>
      </c>
      <c r="D69" s="5" t="s">
        <v>135</v>
      </c>
      <c r="E69" s="55">
        <v>38658</v>
      </c>
      <c r="F69" s="30">
        <v>2</v>
      </c>
      <c r="W69" s="30">
        <v>2</v>
      </c>
      <c r="X69" s="30">
        <v>2</v>
      </c>
      <c r="AE69" s="30">
        <v>4</v>
      </c>
      <c r="AF69" s="30">
        <v>11</v>
      </c>
      <c r="AG69" s="30">
        <v>4</v>
      </c>
      <c r="AI69" s="69">
        <f>SUM(F69:AG69)</f>
        <v>25</v>
      </c>
      <c r="AJ69" s="5">
        <f t="shared" si="2"/>
        <v>6</v>
      </c>
    </row>
    <row r="70" spans="2:36" ht="15.75" customHeight="1">
      <c r="B70" s="5" t="s">
        <v>908</v>
      </c>
      <c r="C70" s="5" t="s">
        <v>220</v>
      </c>
      <c r="D70" s="5" t="s">
        <v>221</v>
      </c>
      <c r="E70" s="55">
        <v>39090</v>
      </c>
      <c r="F70" s="30">
        <v>6</v>
      </c>
      <c r="G70" s="30">
        <v>17</v>
      </c>
      <c r="AI70" s="69">
        <f>SUM(F70:AG70)</f>
        <v>23</v>
      </c>
      <c r="AJ70" s="5">
        <f t="shared" si="2"/>
        <v>2</v>
      </c>
    </row>
    <row r="71" spans="2:36" ht="15.75" customHeight="1">
      <c r="B71" s="5" t="s">
        <v>908</v>
      </c>
      <c r="C71" s="5" t="s">
        <v>923</v>
      </c>
      <c r="D71" s="5" t="s">
        <v>185</v>
      </c>
      <c r="E71" s="55">
        <v>38458</v>
      </c>
      <c r="F71" s="30">
        <v>17</v>
      </c>
      <c r="AI71" s="69">
        <f>SUM(F71:AB71)</f>
        <v>17</v>
      </c>
      <c r="AJ71" s="5">
        <f t="shared" si="2"/>
        <v>1</v>
      </c>
    </row>
    <row r="72" spans="2:36" ht="15.75" customHeight="1">
      <c r="B72" s="5" t="s">
        <v>908</v>
      </c>
      <c r="C72" s="5" t="s">
        <v>554</v>
      </c>
      <c r="D72" s="5" t="s">
        <v>624</v>
      </c>
      <c r="E72" s="55">
        <v>38508</v>
      </c>
      <c r="F72" s="30">
        <v>2</v>
      </c>
      <c r="AE72" s="30">
        <v>15</v>
      </c>
      <c r="AI72" s="69">
        <f>SUM(F72:AF72)</f>
        <v>17</v>
      </c>
      <c r="AJ72" s="5">
        <f t="shared" si="2"/>
        <v>2</v>
      </c>
    </row>
    <row r="73" spans="2:36" ht="15.75" customHeight="1">
      <c r="B73" s="5" t="s">
        <v>908</v>
      </c>
      <c r="C73" s="5" t="s">
        <v>516</v>
      </c>
      <c r="D73" s="5" t="s">
        <v>512</v>
      </c>
      <c r="E73" s="55">
        <v>39245</v>
      </c>
      <c r="F73" s="30">
        <v>4</v>
      </c>
      <c r="H73" s="30">
        <v>4</v>
      </c>
      <c r="M73" s="30">
        <v>4</v>
      </c>
      <c r="N73" s="30">
        <v>4</v>
      </c>
      <c r="AI73" s="69">
        <f>SUM(F73:AB73)</f>
        <v>16</v>
      </c>
      <c r="AJ73" s="5">
        <f t="shared" si="2"/>
        <v>4</v>
      </c>
    </row>
    <row r="74" spans="2:36" ht="15.75" customHeight="1">
      <c r="B74" s="5" t="s">
        <v>908</v>
      </c>
      <c r="C74" s="5" t="s">
        <v>415</v>
      </c>
      <c r="D74" s="5" t="s">
        <v>416</v>
      </c>
      <c r="E74" s="55">
        <v>39193</v>
      </c>
      <c r="F74" s="30">
        <v>4</v>
      </c>
      <c r="H74" s="30">
        <v>2</v>
      </c>
      <c r="R74" s="30">
        <v>4</v>
      </c>
      <c r="S74" s="30">
        <v>4</v>
      </c>
      <c r="V74" s="30">
        <v>2</v>
      </c>
      <c r="AI74" s="69">
        <f>SUM(F74:AB74)</f>
        <v>16</v>
      </c>
      <c r="AJ74" s="5">
        <f t="shared" si="2"/>
        <v>5</v>
      </c>
    </row>
    <row r="75" spans="2:36" ht="15.75" customHeight="1">
      <c r="B75" s="5" t="s">
        <v>908</v>
      </c>
      <c r="C75" s="5" t="s">
        <v>164</v>
      </c>
      <c r="D75" s="5" t="s">
        <v>165</v>
      </c>
      <c r="E75" s="55">
        <v>39288</v>
      </c>
      <c r="F75" s="30">
        <v>6</v>
      </c>
      <c r="K75" s="30">
        <v>2</v>
      </c>
      <c r="L75" s="30">
        <v>2</v>
      </c>
      <c r="T75" s="30">
        <v>2</v>
      </c>
      <c r="U75" s="30">
        <v>2</v>
      </c>
      <c r="AI75" s="69">
        <f>SUM(F75:AB75)</f>
        <v>14</v>
      </c>
      <c r="AJ75" s="5">
        <f t="shared" si="2"/>
        <v>5</v>
      </c>
    </row>
    <row r="76" spans="2:36" ht="15.75" customHeight="1">
      <c r="B76" s="5" t="s">
        <v>908</v>
      </c>
      <c r="C76" s="5" t="s">
        <v>888</v>
      </c>
      <c r="D76" s="5" t="s">
        <v>889</v>
      </c>
      <c r="E76" s="55">
        <v>38989</v>
      </c>
      <c r="F76" s="30">
        <v>4</v>
      </c>
      <c r="P76" s="30">
        <v>2</v>
      </c>
      <c r="Q76" s="30">
        <v>2</v>
      </c>
      <c r="R76" s="30">
        <v>2</v>
      </c>
      <c r="S76" s="30">
        <v>2</v>
      </c>
      <c r="AD76" s="30">
        <v>2</v>
      </c>
      <c r="AI76" s="69">
        <f>SUM(F76:AF76)</f>
        <v>14</v>
      </c>
      <c r="AJ76" s="5">
        <f t="shared" si="2"/>
        <v>6</v>
      </c>
    </row>
    <row r="77" spans="2:36" ht="15.75" customHeight="1">
      <c r="B77" s="5" t="s">
        <v>908</v>
      </c>
      <c r="C77" s="5" t="s">
        <v>19</v>
      </c>
      <c r="D77" s="5" t="s">
        <v>20</v>
      </c>
      <c r="E77" s="55">
        <v>38400</v>
      </c>
      <c r="F77" s="30">
        <v>2</v>
      </c>
      <c r="H77" s="30">
        <v>2</v>
      </c>
      <c r="R77" s="30">
        <v>4</v>
      </c>
      <c r="S77" s="30">
        <v>4</v>
      </c>
      <c r="AI77" s="69">
        <f aca="true" t="shared" si="3" ref="AI77:AI111">SUM(F77:AB77)</f>
        <v>12</v>
      </c>
      <c r="AJ77" s="5">
        <f aca="true" t="shared" si="4" ref="AJ77:AJ111">COUNT(F77:AH77)</f>
        <v>4</v>
      </c>
    </row>
    <row r="78" spans="2:36" ht="15.75" customHeight="1">
      <c r="B78" s="5" t="s">
        <v>908</v>
      </c>
      <c r="C78" s="5" t="s">
        <v>660</v>
      </c>
      <c r="D78" s="5" t="s">
        <v>1027</v>
      </c>
      <c r="E78" s="55">
        <v>39217</v>
      </c>
      <c r="G78" s="30">
        <v>2</v>
      </c>
      <c r="I78" s="30">
        <v>4</v>
      </c>
      <c r="R78" s="30">
        <v>2</v>
      </c>
      <c r="S78" s="30">
        <v>2</v>
      </c>
      <c r="AI78" s="69">
        <f t="shared" si="3"/>
        <v>10</v>
      </c>
      <c r="AJ78" s="5">
        <f t="shared" si="4"/>
        <v>4</v>
      </c>
    </row>
    <row r="79" spans="2:36" ht="15.75" customHeight="1">
      <c r="B79" s="5" t="s">
        <v>908</v>
      </c>
      <c r="C79" s="5" t="s">
        <v>444</v>
      </c>
      <c r="D79" s="5" t="s">
        <v>445</v>
      </c>
      <c r="E79" s="55">
        <v>38638</v>
      </c>
      <c r="F79" s="30">
        <v>2</v>
      </c>
      <c r="J79" s="30">
        <v>2</v>
      </c>
      <c r="O79" s="30">
        <v>2</v>
      </c>
      <c r="T79" s="30">
        <v>2</v>
      </c>
      <c r="U79" s="30">
        <v>2</v>
      </c>
      <c r="AI79" s="69">
        <f t="shared" si="3"/>
        <v>10</v>
      </c>
      <c r="AJ79" s="5">
        <f t="shared" si="4"/>
        <v>5</v>
      </c>
    </row>
    <row r="80" spans="2:36" ht="15.75" customHeight="1">
      <c r="B80" s="5" t="s">
        <v>908</v>
      </c>
      <c r="C80" s="5" t="s">
        <v>561</v>
      </c>
      <c r="D80" s="5" t="s">
        <v>643</v>
      </c>
      <c r="E80" s="55">
        <v>39119</v>
      </c>
      <c r="F80" s="30">
        <v>2</v>
      </c>
      <c r="H80" s="30">
        <v>2</v>
      </c>
      <c r="AA80" s="30">
        <v>2</v>
      </c>
      <c r="AB80" s="30">
        <v>4</v>
      </c>
      <c r="AI80" s="69">
        <f t="shared" si="3"/>
        <v>10</v>
      </c>
      <c r="AJ80" s="5">
        <f t="shared" si="4"/>
        <v>4</v>
      </c>
    </row>
    <row r="81" spans="2:36" ht="15.75" customHeight="1">
      <c r="B81" s="5" t="s">
        <v>908</v>
      </c>
      <c r="C81" s="5" t="s">
        <v>672</v>
      </c>
      <c r="D81" s="5" t="s">
        <v>86</v>
      </c>
      <c r="E81" s="55">
        <v>38498</v>
      </c>
      <c r="F81" s="30">
        <v>6</v>
      </c>
      <c r="K81" s="30">
        <v>2</v>
      </c>
      <c r="AI81" s="69">
        <f t="shared" si="3"/>
        <v>8</v>
      </c>
      <c r="AJ81" s="5">
        <f t="shared" si="4"/>
        <v>2</v>
      </c>
    </row>
    <row r="82" spans="2:36" ht="15.75" customHeight="1">
      <c r="B82" s="5" t="s">
        <v>908</v>
      </c>
      <c r="C82" s="5" t="s">
        <v>177</v>
      </c>
      <c r="D82" s="5" t="s">
        <v>178</v>
      </c>
      <c r="E82" s="55">
        <v>39224</v>
      </c>
      <c r="F82" s="30">
        <v>4</v>
      </c>
      <c r="K82" s="30">
        <v>2</v>
      </c>
      <c r="L82" s="30">
        <v>2</v>
      </c>
      <c r="AI82" s="69">
        <f t="shared" si="3"/>
        <v>8</v>
      </c>
      <c r="AJ82" s="5">
        <f t="shared" si="4"/>
        <v>3</v>
      </c>
    </row>
    <row r="83" spans="2:36" ht="15.75" customHeight="1">
      <c r="B83" s="5" t="s">
        <v>908</v>
      </c>
      <c r="C83" s="5" t="s">
        <v>760</v>
      </c>
      <c r="D83" s="5" t="s">
        <v>365</v>
      </c>
      <c r="E83" s="55">
        <v>38553</v>
      </c>
      <c r="F83" s="30">
        <v>4</v>
      </c>
      <c r="K83" s="30">
        <v>2</v>
      </c>
      <c r="L83" s="30">
        <v>2</v>
      </c>
      <c r="AI83" s="69">
        <f t="shared" si="3"/>
        <v>8</v>
      </c>
      <c r="AJ83" s="5">
        <f t="shared" si="4"/>
        <v>3</v>
      </c>
    </row>
    <row r="84" spans="2:36" ht="15.75" customHeight="1">
      <c r="B84" s="5" t="s">
        <v>908</v>
      </c>
      <c r="C84" s="5" t="s">
        <v>110</v>
      </c>
      <c r="D84" s="5" t="s">
        <v>111</v>
      </c>
      <c r="E84" s="55">
        <v>39169</v>
      </c>
      <c r="F84" s="30">
        <v>4</v>
      </c>
      <c r="H84" s="30">
        <v>2</v>
      </c>
      <c r="AI84" s="69">
        <f t="shared" si="3"/>
        <v>6</v>
      </c>
      <c r="AJ84" s="5">
        <f t="shared" si="4"/>
        <v>2</v>
      </c>
    </row>
    <row r="85" spans="2:36" ht="15.75" customHeight="1">
      <c r="B85" s="5" t="s">
        <v>908</v>
      </c>
      <c r="C85" s="5" t="s">
        <v>896</v>
      </c>
      <c r="D85" s="5" t="s">
        <v>897</v>
      </c>
      <c r="E85" s="55">
        <v>38780</v>
      </c>
      <c r="F85" s="30">
        <v>4</v>
      </c>
      <c r="J85" s="30">
        <v>2</v>
      </c>
      <c r="AI85" s="69">
        <f t="shared" si="3"/>
        <v>6</v>
      </c>
      <c r="AJ85" s="5">
        <f t="shared" si="4"/>
        <v>2</v>
      </c>
    </row>
    <row r="86" spans="2:36" ht="15.75" customHeight="1">
      <c r="B86" s="5" t="s">
        <v>908</v>
      </c>
      <c r="C86" s="5" t="s">
        <v>740</v>
      </c>
      <c r="D86" s="5" t="s">
        <v>85</v>
      </c>
      <c r="E86" s="55">
        <v>39355</v>
      </c>
      <c r="F86" s="30">
        <v>2</v>
      </c>
      <c r="K86" s="30">
        <v>2</v>
      </c>
      <c r="L86" s="30">
        <v>2</v>
      </c>
      <c r="AI86" s="69">
        <f t="shared" si="3"/>
        <v>6</v>
      </c>
      <c r="AJ86" s="5">
        <f t="shared" si="4"/>
        <v>3</v>
      </c>
    </row>
    <row r="87" spans="2:36" ht="15.75" customHeight="1">
      <c r="B87" s="5" t="s">
        <v>908</v>
      </c>
      <c r="C87" s="5" t="s">
        <v>564</v>
      </c>
      <c r="D87" s="5" t="s">
        <v>220</v>
      </c>
      <c r="E87" s="55">
        <v>38576</v>
      </c>
      <c r="F87" s="30">
        <v>2</v>
      </c>
      <c r="P87" s="30">
        <v>2</v>
      </c>
      <c r="Q87" s="30">
        <v>2</v>
      </c>
      <c r="AI87" s="69">
        <f t="shared" si="3"/>
        <v>6</v>
      </c>
      <c r="AJ87" s="5">
        <f t="shared" si="4"/>
        <v>3</v>
      </c>
    </row>
    <row r="88" spans="2:36" ht="15.75" customHeight="1">
      <c r="B88" s="5" t="s">
        <v>908</v>
      </c>
      <c r="C88" s="5" t="s">
        <v>995</v>
      </c>
      <c r="D88" s="5" t="s">
        <v>996</v>
      </c>
      <c r="E88" s="55">
        <v>39430</v>
      </c>
      <c r="R88" s="30">
        <v>4</v>
      </c>
      <c r="S88" s="30">
        <v>2</v>
      </c>
      <c r="AI88" s="69">
        <f t="shared" si="3"/>
        <v>6</v>
      </c>
      <c r="AJ88" s="5">
        <f t="shared" si="4"/>
        <v>2</v>
      </c>
    </row>
    <row r="89" spans="2:36" ht="15.75" customHeight="1">
      <c r="B89" s="5" t="s">
        <v>908</v>
      </c>
      <c r="C89" s="5" t="s">
        <v>329</v>
      </c>
      <c r="D89" s="5" t="s">
        <v>326</v>
      </c>
      <c r="E89" s="55">
        <v>39429</v>
      </c>
      <c r="F89" s="30">
        <v>2</v>
      </c>
      <c r="W89" s="30">
        <v>2</v>
      </c>
      <c r="X89" s="30">
        <v>2</v>
      </c>
      <c r="AI89" s="69">
        <f t="shared" si="3"/>
        <v>6</v>
      </c>
      <c r="AJ89" s="5">
        <f t="shared" si="4"/>
        <v>3</v>
      </c>
    </row>
    <row r="90" spans="2:36" ht="15.75" customHeight="1">
      <c r="B90" s="5" t="s">
        <v>908</v>
      </c>
      <c r="C90" s="5" t="s">
        <v>832</v>
      </c>
      <c r="D90" s="5" t="s">
        <v>830</v>
      </c>
      <c r="E90" s="55">
        <v>39084</v>
      </c>
      <c r="F90" s="30">
        <v>2</v>
      </c>
      <c r="W90" s="30">
        <v>2</v>
      </c>
      <c r="X90" s="30">
        <v>2</v>
      </c>
      <c r="AI90" s="69">
        <f t="shared" si="3"/>
        <v>6</v>
      </c>
      <c r="AJ90" s="5">
        <f t="shared" si="4"/>
        <v>3</v>
      </c>
    </row>
    <row r="91" spans="2:36" ht="15.75" customHeight="1">
      <c r="B91" s="5" t="s">
        <v>908</v>
      </c>
      <c r="C91" s="5" t="s">
        <v>934</v>
      </c>
      <c r="D91" s="5" t="s">
        <v>326</v>
      </c>
      <c r="E91" s="55">
        <v>38520</v>
      </c>
      <c r="F91" s="30">
        <v>2</v>
      </c>
      <c r="W91" s="30">
        <v>2</v>
      </c>
      <c r="X91" s="30">
        <v>2</v>
      </c>
      <c r="AI91" s="69">
        <f t="shared" si="3"/>
        <v>6</v>
      </c>
      <c r="AJ91" s="5">
        <f t="shared" si="4"/>
        <v>3</v>
      </c>
    </row>
    <row r="92" spans="2:36" ht="15.75" customHeight="1">
      <c r="B92" s="5" t="s">
        <v>908</v>
      </c>
      <c r="C92" s="5" t="s">
        <v>498</v>
      </c>
      <c r="D92" s="5" t="s">
        <v>493</v>
      </c>
      <c r="E92" s="55">
        <v>38971</v>
      </c>
      <c r="F92" s="30">
        <v>4</v>
      </c>
      <c r="AI92" s="69">
        <f t="shared" si="3"/>
        <v>4</v>
      </c>
      <c r="AJ92" s="5">
        <f t="shared" si="4"/>
        <v>1</v>
      </c>
    </row>
    <row r="93" spans="2:36" ht="15.75" customHeight="1">
      <c r="B93" s="5" t="s">
        <v>908</v>
      </c>
      <c r="C93" s="5" t="s">
        <v>252</v>
      </c>
      <c r="D93" s="5" t="s">
        <v>573</v>
      </c>
      <c r="E93" s="55">
        <v>38867</v>
      </c>
      <c r="F93" s="30">
        <v>4</v>
      </c>
      <c r="AI93" s="69">
        <f t="shared" si="3"/>
        <v>4</v>
      </c>
      <c r="AJ93" s="5">
        <f t="shared" si="4"/>
        <v>1</v>
      </c>
    </row>
    <row r="94" spans="2:36" ht="15.75" customHeight="1">
      <c r="B94" s="5" t="s">
        <v>908</v>
      </c>
      <c r="C94" s="5" t="s">
        <v>912</v>
      </c>
      <c r="D94" s="5" t="s">
        <v>67</v>
      </c>
      <c r="E94" s="55">
        <v>38618</v>
      </c>
      <c r="F94" s="30">
        <v>4</v>
      </c>
      <c r="AI94" s="69">
        <f t="shared" si="3"/>
        <v>4</v>
      </c>
      <c r="AJ94" s="5">
        <f t="shared" si="4"/>
        <v>1</v>
      </c>
    </row>
    <row r="95" spans="2:36" ht="15.75" customHeight="1">
      <c r="B95" s="5" t="s">
        <v>908</v>
      </c>
      <c r="C95" s="5" t="s">
        <v>62</v>
      </c>
      <c r="D95" s="5" t="s">
        <v>54</v>
      </c>
      <c r="E95" s="55">
        <v>38455</v>
      </c>
      <c r="F95" s="30">
        <v>4</v>
      </c>
      <c r="AI95" s="69">
        <f t="shared" si="3"/>
        <v>4</v>
      </c>
      <c r="AJ95" s="5">
        <f t="shared" si="4"/>
        <v>1</v>
      </c>
    </row>
    <row r="96" spans="2:36" ht="15.75" customHeight="1">
      <c r="B96" s="5" t="s">
        <v>908</v>
      </c>
      <c r="C96" s="5" t="s">
        <v>913</v>
      </c>
      <c r="D96" s="5" t="s">
        <v>111</v>
      </c>
      <c r="E96" s="55">
        <v>38397</v>
      </c>
      <c r="F96" s="30">
        <v>4</v>
      </c>
      <c r="AI96" s="69">
        <f t="shared" si="3"/>
        <v>4</v>
      </c>
      <c r="AJ96" s="5">
        <f t="shared" si="4"/>
        <v>1</v>
      </c>
    </row>
    <row r="97" spans="2:36" ht="15.75" customHeight="1">
      <c r="B97" s="5" t="s">
        <v>908</v>
      </c>
      <c r="C97" s="5" t="s">
        <v>844</v>
      </c>
      <c r="D97" s="5" t="s">
        <v>472</v>
      </c>
      <c r="E97" s="55">
        <v>38563</v>
      </c>
      <c r="F97" s="30">
        <v>2</v>
      </c>
      <c r="H97" s="30">
        <v>2</v>
      </c>
      <c r="AI97" s="69">
        <f t="shared" si="3"/>
        <v>4</v>
      </c>
      <c r="AJ97" s="5">
        <f t="shared" si="4"/>
        <v>2</v>
      </c>
    </row>
    <row r="98" spans="2:36" ht="15.75" customHeight="1">
      <c r="B98" s="5" t="s">
        <v>908</v>
      </c>
      <c r="C98" s="5" t="s">
        <v>212</v>
      </c>
      <c r="D98" s="5" t="s">
        <v>213</v>
      </c>
      <c r="E98" s="55">
        <v>38370</v>
      </c>
      <c r="F98" s="30">
        <v>2</v>
      </c>
      <c r="J98" s="30">
        <v>2</v>
      </c>
      <c r="AI98" s="69">
        <f t="shared" si="3"/>
        <v>4</v>
      </c>
      <c r="AJ98" s="5">
        <f t="shared" si="4"/>
        <v>2</v>
      </c>
    </row>
    <row r="99" spans="2:36" ht="15.75" customHeight="1">
      <c r="B99" s="5" t="s">
        <v>908</v>
      </c>
      <c r="C99" s="5" t="s">
        <v>922</v>
      </c>
      <c r="D99" s="5" t="s">
        <v>185</v>
      </c>
      <c r="E99" s="55">
        <v>39434</v>
      </c>
      <c r="F99" s="30">
        <v>2</v>
      </c>
      <c r="AI99" s="69">
        <f t="shared" si="3"/>
        <v>2</v>
      </c>
      <c r="AJ99" s="5">
        <f t="shared" si="4"/>
        <v>1</v>
      </c>
    </row>
    <row r="100" spans="2:36" ht="15.75" customHeight="1">
      <c r="B100" s="5" t="s">
        <v>908</v>
      </c>
      <c r="C100" s="5" t="s">
        <v>926</v>
      </c>
      <c r="D100" s="5" t="s">
        <v>213</v>
      </c>
      <c r="E100" s="55">
        <v>38935</v>
      </c>
      <c r="F100" s="30">
        <v>2</v>
      </c>
      <c r="AI100" s="69">
        <f t="shared" si="3"/>
        <v>2</v>
      </c>
      <c r="AJ100" s="5">
        <f t="shared" si="4"/>
        <v>1</v>
      </c>
    </row>
    <row r="101" spans="2:36" ht="15.75" customHeight="1">
      <c r="B101" s="5" t="s">
        <v>908</v>
      </c>
      <c r="C101" s="5" t="s">
        <v>696</v>
      </c>
      <c r="D101" s="5" t="s">
        <v>697</v>
      </c>
      <c r="E101" s="55">
        <v>38745</v>
      </c>
      <c r="F101" s="30">
        <v>2</v>
      </c>
      <c r="AI101" s="69">
        <f t="shared" si="3"/>
        <v>2</v>
      </c>
      <c r="AJ101" s="5">
        <f t="shared" si="4"/>
        <v>1</v>
      </c>
    </row>
    <row r="102" spans="2:36" ht="15.75" customHeight="1">
      <c r="B102" s="5" t="s">
        <v>908</v>
      </c>
      <c r="C102" s="5" t="s">
        <v>812</v>
      </c>
      <c r="D102" s="5" t="s">
        <v>427</v>
      </c>
      <c r="E102" s="55">
        <v>38437</v>
      </c>
      <c r="F102" s="30">
        <v>2</v>
      </c>
      <c r="AI102" s="69">
        <f t="shared" si="3"/>
        <v>2</v>
      </c>
      <c r="AJ102" s="5">
        <f t="shared" si="4"/>
        <v>1</v>
      </c>
    </row>
    <row r="103" spans="2:36" ht="15.75" customHeight="1">
      <c r="B103" s="5" t="s">
        <v>908</v>
      </c>
      <c r="C103" s="5" t="s">
        <v>544</v>
      </c>
      <c r="D103" s="5" t="s">
        <v>545</v>
      </c>
      <c r="E103" s="55">
        <v>38980</v>
      </c>
      <c r="AI103" s="69">
        <f t="shared" si="3"/>
        <v>0</v>
      </c>
      <c r="AJ103" s="5">
        <f t="shared" si="4"/>
        <v>0</v>
      </c>
    </row>
    <row r="104" spans="2:36" ht="15.75" customHeight="1">
      <c r="B104" s="5" t="s">
        <v>908</v>
      </c>
      <c r="C104" s="5" t="s">
        <v>247</v>
      </c>
      <c r="D104" s="5" t="s">
        <v>465</v>
      </c>
      <c r="E104" s="55">
        <v>38860</v>
      </c>
      <c r="AI104" s="69">
        <f t="shared" si="3"/>
        <v>0</v>
      </c>
      <c r="AJ104" s="5">
        <f t="shared" si="4"/>
        <v>0</v>
      </c>
    </row>
    <row r="105" spans="2:36" ht="15.75" customHeight="1">
      <c r="B105" s="5" t="s">
        <v>908</v>
      </c>
      <c r="C105" s="5" t="s">
        <v>201</v>
      </c>
      <c r="D105" s="5" t="s">
        <v>925</v>
      </c>
      <c r="E105" s="55">
        <v>38746</v>
      </c>
      <c r="AI105" s="69">
        <f t="shared" si="3"/>
        <v>0</v>
      </c>
      <c r="AJ105" s="5">
        <f t="shared" si="4"/>
        <v>0</v>
      </c>
    </row>
    <row r="106" spans="2:36" ht="15.75" customHeight="1">
      <c r="B106" s="5" t="s">
        <v>908</v>
      </c>
      <c r="C106" s="5" t="s">
        <v>436</v>
      </c>
      <c r="D106" s="5" t="s">
        <v>437</v>
      </c>
      <c r="E106" s="55">
        <v>38716</v>
      </c>
      <c r="AI106" s="69">
        <f t="shared" si="3"/>
        <v>0</v>
      </c>
      <c r="AJ106" s="5">
        <f t="shared" si="4"/>
        <v>0</v>
      </c>
    </row>
    <row r="107" spans="2:36" ht="15.75" customHeight="1">
      <c r="B107" s="5" t="s">
        <v>908</v>
      </c>
      <c r="C107" s="5" t="s">
        <v>130</v>
      </c>
      <c r="D107" s="5" t="s">
        <v>131</v>
      </c>
      <c r="E107" s="55">
        <v>38498</v>
      </c>
      <c r="AI107" s="69">
        <f t="shared" si="3"/>
        <v>0</v>
      </c>
      <c r="AJ107" s="5">
        <f t="shared" si="4"/>
        <v>0</v>
      </c>
    </row>
    <row r="108" spans="2:36" ht="15.75" customHeight="1">
      <c r="B108" s="5" t="s">
        <v>908</v>
      </c>
      <c r="C108" s="5" t="s">
        <v>443</v>
      </c>
      <c r="D108" s="5" t="s">
        <v>437</v>
      </c>
      <c r="E108" s="55">
        <v>38373</v>
      </c>
      <c r="AI108" s="69">
        <f t="shared" si="3"/>
        <v>0</v>
      </c>
      <c r="AJ108" s="5">
        <f t="shared" si="4"/>
        <v>0</v>
      </c>
    </row>
    <row r="109" spans="2:36" ht="15.75" customHeight="1">
      <c r="B109" s="5" t="s">
        <v>908</v>
      </c>
      <c r="C109" s="5" t="s">
        <v>247</v>
      </c>
      <c r="D109" s="5" t="s">
        <v>248</v>
      </c>
      <c r="E109" s="55">
        <v>38408</v>
      </c>
      <c r="AI109" s="69">
        <f t="shared" si="3"/>
        <v>0</v>
      </c>
      <c r="AJ109" s="5">
        <f t="shared" si="4"/>
        <v>0</v>
      </c>
    </row>
    <row r="110" spans="2:36" ht="15.75" customHeight="1">
      <c r="B110" s="5" t="s">
        <v>908</v>
      </c>
      <c r="C110" s="5" t="s">
        <v>1005</v>
      </c>
      <c r="D110" s="5" t="s">
        <v>1003</v>
      </c>
      <c r="E110" s="55">
        <v>38489</v>
      </c>
      <c r="AI110" s="69">
        <f t="shared" si="3"/>
        <v>0</v>
      </c>
      <c r="AJ110" s="5">
        <f t="shared" si="4"/>
        <v>0</v>
      </c>
    </row>
    <row r="111" spans="2:36" ht="15.75" customHeight="1">
      <c r="B111" s="5" t="s">
        <v>908</v>
      </c>
      <c r="C111" s="5" t="s">
        <v>1043</v>
      </c>
      <c r="D111" s="5" t="s">
        <v>1027</v>
      </c>
      <c r="E111" s="55">
        <v>38450</v>
      </c>
      <c r="AI111" s="69">
        <f t="shared" si="3"/>
        <v>0</v>
      </c>
      <c r="AJ111" s="5">
        <f t="shared" si="4"/>
        <v>0</v>
      </c>
    </row>
    <row r="112" ht="15.75" customHeight="1">
      <c r="E112" s="55"/>
    </row>
    <row r="113" spans="1:53" ht="15.75" customHeight="1">
      <c r="A113" s="2" t="s">
        <v>1183</v>
      </c>
      <c r="B113" s="1" t="s">
        <v>0</v>
      </c>
      <c r="C113" s="1" t="s">
        <v>2</v>
      </c>
      <c r="D113" s="1" t="s">
        <v>3</v>
      </c>
      <c r="E113" s="54" t="s">
        <v>4</v>
      </c>
      <c r="F113" s="31" t="s">
        <v>7</v>
      </c>
      <c r="G113" s="1" t="s">
        <v>1060</v>
      </c>
      <c r="H113" s="1" t="s">
        <v>1062</v>
      </c>
      <c r="I113" s="1" t="s">
        <v>1063</v>
      </c>
      <c r="J113" s="1" t="s">
        <v>1064</v>
      </c>
      <c r="K113" s="1" t="s">
        <v>1065</v>
      </c>
      <c r="L113" s="1" t="s">
        <v>1066</v>
      </c>
      <c r="M113" s="1" t="s">
        <v>1067</v>
      </c>
      <c r="N113" s="1" t="s">
        <v>1068</v>
      </c>
      <c r="O113" s="1" t="s">
        <v>1069</v>
      </c>
      <c r="P113" s="48" t="s">
        <v>1126</v>
      </c>
      <c r="Q113" s="48" t="s">
        <v>1125</v>
      </c>
      <c r="R113" s="48" t="s">
        <v>1127</v>
      </c>
      <c r="S113" s="48" t="s">
        <v>1128</v>
      </c>
      <c r="T113" s="48" t="s">
        <v>1129</v>
      </c>
      <c r="U113" s="48" t="s">
        <v>1130</v>
      </c>
      <c r="V113" s="48" t="s">
        <v>1152</v>
      </c>
      <c r="W113" s="48" t="s">
        <v>1153</v>
      </c>
      <c r="X113" s="48" t="s">
        <v>1154</v>
      </c>
      <c r="Y113" s="48" t="s">
        <v>1180</v>
      </c>
      <c r="Z113" s="48" t="s">
        <v>1181</v>
      </c>
      <c r="AA113" s="48" t="s">
        <v>1184</v>
      </c>
      <c r="AB113" s="48" t="s">
        <v>1186</v>
      </c>
      <c r="AC113" s="48" t="s">
        <v>1187</v>
      </c>
      <c r="AD113" s="48" t="s">
        <v>1188</v>
      </c>
      <c r="AE113" s="48" t="s">
        <v>1191</v>
      </c>
      <c r="AF113" s="48" t="s">
        <v>1192</v>
      </c>
      <c r="AG113" s="48" t="s">
        <v>1193</v>
      </c>
      <c r="AH113" s="48" t="s">
        <v>1194</v>
      </c>
      <c r="AI113" s="68" t="s">
        <v>905</v>
      </c>
      <c r="AJ113" s="1" t="s">
        <v>1124</v>
      </c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</row>
    <row r="114" spans="1:36" ht="15.75" customHeight="1">
      <c r="A114" s="12">
        <v>1</v>
      </c>
      <c r="B114" s="5" t="s">
        <v>909</v>
      </c>
      <c r="C114" s="5" t="s">
        <v>105</v>
      </c>
      <c r="D114" s="5" t="s">
        <v>102</v>
      </c>
      <c r="E114" s="55">
        <v>37876</v>
      </c>
      <c r="F114" s="87">
        <v>19</v>
      </c>
      <c r="H114" s="87">
        <v>19</v>
      </c>
      <c r="I114" s="87">
        <v>19</v>
      </c>
      <c r="K114" s="30">
        <v>2</v>
      </c>
      <c r="L114" s="87">
        <v>15</v>
      </c>
      <c r="T114" s="87">
        <v>17</v>
      </c>
      <c r="U114" s="87">
        <v>17</v>
      </c>
      <c r="V114" s="87">
        <v>19</v>
      </c>
      <c r="W114" s="87">
        <v>19</v>
      </c>
      <c r="X114" s="87">
        <v>19</v>
      </c>
      <c r="Y114" s="87">
        <v>17</v>
      </c>
      <c r="Z114" s="30">
        <v>9</v>
      </c>
      <c r="AI114" s="69">
        <f>SUM(L114:Y114)+F114+H114+I114</f>
        <v>180</v>
      </c>
      <c r="AJ114" s="5">
        <f aca="true" t="shared" si="5" ref="AJ114:AJ145">COUNT(F114:AH114)</f>
        <v>12</v>
      </c>
    </row>
    <row r="115" spans="1:36" ht="15.75" customHeight="1">
      <c r="A115" s="12">
        <v>2</v>
      </c>
      <c r="B115" s="5" t="s">
        <v>909</v>
      </c>
      <c r="C115" s="5" t="s">
        <v>762</v>
      </c>
      <c r="D115" s="5" t="s">
        <v>365</v>
      </c>
      <c r="E115" s="55">
        <v>38112</v>
      </c>
      <c r="F115" s="30">
        <v>4</v>
      </c>
      <c r="K115" s="87">
        <v>17</v>
      </c>
      <c r="L115" s="30">
        <v>13</v>
      </c>
      <c r="M115" s="87">
        <v>15</v>
      </c>
      <c r="N115" s="87">
        <v>15</v>
      </c>
      <c r="O115" s="87">
        <v>19</v>
      </c>
      <c r="P115" s="75">
        <v>13</v>
      </c>
      <c r="Q115" s="75">
        <v>13</v>
      </c>
      <c r="R115" s="87">
        <v>15</v>
      </c>
      <c r="S115" s="87">
        <v>19</v>
      </c>
      <c r="W115" s="87">
        <v>15</v>
      </c>
      <c r="X115" s="87">
        <v>15</v>
      </c>
      <c r="Y115" s="75"/>
      <c r="Z115" s="75"/>
      <c r="AA115" s="87">
        <v>15</v>
      </c>
      <c r="AB115" s="87">
        <v>17</v>
      </c>
      <c r="AC115" s="75"/>
      <c r="AD115" s="75"/>
      <c r="AE115" s="75"/>
      <c r="AF115" s="75"/>
      <c r="AG115" s="75"/>
      <c r="AH115" s="75"/>
      <c r="AI115" s="69">
        <f>SUM(R115:AB115)+K115+SUM(M115:O115)</f>
        <v>162</v>
      </c>
      <c r="AJ115" s="5">
        <f t="shared" si="5"/>
        <v>14</v>
      </c>
    </row>
    <row r="116" spans="1:36" ht="15.75" customHeight="1">
      <c r="A116" s="12">
        <v>3</v>
      </c>
      <c r="B116" s="5" t="s">
        <v>909</v>
      </c>
      <c r="C116" s="5" t="s">
        <v>920</v>
      </c>
      <c r="D116" s="5" t="s">
        <v>172</v>
      </c>
      <c r="E116" s="55">
        <v>37897</v>
      </c>
      <c r="F116" s="30">
        <v>2</v>
      </c>
      <c r="H116" s="75">
        <v>4</v>
      </c>
      <c r="I116" s="75"/>
      <c r="J116" s="75">
        <v>4</v>
      </c>
      <c r="K116" s="75">
        <v>9</v>
      </c>
      <c r="L116" s="75">
        <v>9</v>
      </c>
      <c r="O116" s="87">
        <v>13</v>
      </c>
      <c r="W116" s="87">
        <v>11</v>
      </c>
      <c r="X116" s="87">
        <v>13</v>
      </c>
      <c r="Y116" s="87">
        <v>11</v>
      </c>
      <c r="AA116" s="75">
        <v>9</v>
      </c>
      <c r="AB116" s="87">
        <v>11</v>
      </c>
      <c r="AC116" s="87">
        <v>17</v>
      </c>
      <c r="AD116" s="87">
        <v>15</v>
      </c>
      <c r="AE116" s="87">
        <v>19</v>
      </c>
      <c r="AF116" s="87">
        <v>19</v>
      </c>
      <c r="AG116" s="87">
        <v>13</v>
      </c>
      <c r="AH116" s="75"/>
      <c r="AI116" s="69">
        <f>SUM(AB116:AG116)+SUM(W116:Y116)+O116</f>
        <v>142</v>
      </c>
      <c r="AJ116" s="5">
        <f t="shared" si="5"/>
        <v>16</v>
      </c>
    </row>
    <row r="117" spans="1:36" ht="15.75" customHeight="1">
      <c r="A117" s="12">
        <v>4</v>
      </c>
      <c r="B117" s="5" t="s">
        <v>909</v>
      </c>
      <c r="C117" s="5" t="s">
        <v>932</v>
      </c>
      <c r="D117" s="5" t="s">
        <v>745</v>
      </c>
      <c r="E117" s="55">
        <v>38044</v>
      </c>
      <c r="F117" s="30">
        <v>6</v>
      </c>
      <c r="J117" s="30">
        <v>19</v>
      </c>
      <c r="K117" s="30">
        <v>15</v>
      </c>
      <c r="L117" s="30">
        <v>11</v>
      </c>
      <c r="M117" s="30">
        <v>19</v>
      </c>
      <c r="N117" s="30">
        <v>11</v>
      </c>
      <c r="O117" s="30">
        <v>17</v>
      </c>
      <c r="T117" s="30">
        <v>15</v>
      </c>
      <c r="U117" s="30">
        <v>13</v>
      </c>
      <c r="AC117" s="75"/>
      <c r="AD117" s="75"/>
      <c r="AE117" s="75"/>
      <c r="AF117" s="75"/>
      <c r="AG117" s="75"/>
      <c r="AH117" s="75"/>
      <c r="AI117" s="69">
        <f>SUM(F117:AB117)</f>
        <v>126</v>
      </c>
      <c r="AJ117" s="5">
        <f t="shared" si="5"/>
        <v>9</v>
      </c>
    </row>
    <row r="118" spans="1:36" ht="15.75" customHeight="1">
      <c r="A118" s="112">
        <v>5</v>
      </c>
      <c r="B118" s="36" t="s">
        <v>909</v>
      </c>
      <c r="C118" s="36" t="s">
        <v>800</v>
      </c>
      <c r="D118" s="36" t="s">
        <v>975</v>
      </c>
      <c r="E118" s="130">
        <v>37932</v>
      </c>
      <c r="F118" s="110">
        <v>4</v>
      </c>
      <c r="G118" s="36"/>
      <c r="H118" s="110">
        <v>15</v>
      </c>
      <c r="I118" s="36"/>
      <c r="J118" s="110">
        <v>15</v>
      </c>
      <c r="K118" s="110">
        <v>2</v>
      </c>
      <c r="L118" s="90">
        <v>2</v>
      </c>
      <c r="M118" s="36"/>
      <c r="N118" s="36"/>
      <c r="O118" s="36"/>
      <c r="P118" s="36"/>
      <c r="Q118" s="36"/>
      <c r="R118" s="36">
        <v>2</v>
      </c>
      <c r="S118" s="110">
        <v>4</v>
      </c>
      <c r="T118" s="36"/>
      <c r="U118" s="36"/>
      <c r="V118" s="36"/>
      <c r="W118" s="36"/>
      <c r="X118" s="36"/>
      <c r="Y118" s="110">
        <v>15</v>
      </c>
      <c r="Z118" s="36"/>
      <c r="AA118" s="110">
        <v>17</v>
      </c>
      <c r="AB118" s="110">
        <v>15</v>
      </c>
      <c r="AC118" s="110">
        <v>19</v>
      </c>
      <c r="AD118" s="90"/>
      <c r="AE118" s="90"/>
      <c r="AF118" s="90"/>
      <c r="AG118" s="110">
        <v>19</v>
      </c>
      <c r="AH118" s="90"/>
      <c r="AI118" s="101">
        <f>SUM(S118:AG118)+SUM(F118:K118)</f>
        <v>125</v>
      </c>
      <c r="AJ118" s="36">
        <f t="shared" si="5"/>
        <v>12</v>
      </c>
    </row>
    <row r="119" spans="2:36" ht="15.75" customHeight="1">
      <c r="B119" s="5" t="s">
        <v>909</v>
      </c>
      <c r="C119" s="5" t="s">
        <v>771</v>
      </c>
      <c r="D119" s="5" t="s">
        <v>764</v>
      </c>
      <c r="E119" s="55">
        <v>38015</v>
      </c>
      <c r="F119" s="30">
        <v>6</v>
      </c>
      <c r="J119" s="30">
        <v>11</v>
      </c>
      <c r="K119" s="30">
        <v>13</v>
      </c>
      <c r="L119" s="30">
        <v>17</v>
      </c>
      <c r="M119" s="30">
        <v>13</v>
      </c>
      <c r="N119" s="30">
        <v>2</v>
      </c>
      <c r="P119" s="30">
        <v>17</v>
      </c>
      <c r="Q119" s="30">
        <v>17</v>
      </c>
      <c r="R119" s="30">
        <v>4</v>
      </c>
      <c r="S119" s="30">
        <v>11</v>
      </c>
      <c r="AC119" s="75"/>
      <c r="AD119" s="75"/>
      <c r="AE119" s="75"/>
      <c r="AF119" s="75"/>
      <c r="AG119" s="75"/>
      <c r="AH119" s="75"/>
      <c r="AI119" s="69">
        <f>SUM(F119:Z119)</f>
        <v>111</v>
      </c>
      <c r="AJ119" s="5">
        <f t="shared" si="5"/>
        <v>10</v>
      </c>
    </row>
    <row r="120" spans="2:36" ht="15.75" customHeight="1">
      <c r="B120" s="5" t="s">
        <v>909</v>
      </c>
      <c r="C120" s="5" t="s">
        <v>391</v>
      </c>
      <c r="D120" s="5" t="s">
        <v>423</v>
      </c>
      <c r="E120" s="55">
        <v>37757</v>
      </c>
      <c r="F120" s="30">
        <v>4</v>
      </c>
      <c r="H120" s="30">
        <v>17</v>
      </c>
      <c r="J120" s="30">
        <v>17</v>
      </c>
      <c r="M120" s="30">
        <v>2</v>
      </c>
      <c r="N120" s="30">
        <v>2</v>
      </c>
      <c r="P120" s="30">
        <v>15</v>
      </c>
      <c r="Q120" s="30">
        <v>15</v>
      </c>
      <c r="R120" s="30">
        <v>13</v>
      </c>
      <c r="S120" s="30">
        <v>15</v>
      </c>
      <c r="AC120" s="75"/>
      <c r="AD120" s="75"/>
      <c r="AE120" s="75"/>
      <c r="AF120" s="75"/>
      <c r="AG120" s="75"/>
      <c r="AH120" s="75"/>
      <c r="AI120" s="69">
        <f>SUM(F120:AB120)</f>
        <v>100</v>
      </c>
      <c r="AJ120" s="5">
        <f t="shared" si="5"/>
        <v>9</v>
      </c>
    </row>
    <row r="121" spans="2:36" ht="15.75" customHeight="1">
      <c r="B121" s="5" t="s">
        <v>909</v>
      </c>
      <c r="C121" s="5" t="s">
        <v>576</v>
      </c>
      <c r="D121" s="5" t="s">
        <v>577</v>
      </c>
      <c r="E121" s="55">
        <v>37355</v>
      </c>
      <c r="G121" s="30">
        <v>19</v>
      </c>
      <c r="K121" s="30">
        <v>2</v>
      </c>
      <c r="L121" s="30">
        <v>2</v>
      </c>
      <c r="M121" s="30">
        <v>2</v>
      </c>
      <c r="O121" s="30">
        <v>2</v>
      </c>
      <c r="P121" s="30">
        <v>19</v>
      </c>
      <c r="Q121" s="30">
        <v>19</v>
      </c>
      <c r="R121" s="30">
        <v>17</v>
      </c>
      <c r="S121" s="30">
        <v>17</v>
      </c>
      <c r="AC121" s="75"/>
      <c r="AD121" s="75"/>
      <c r="AE121" s="75"/>
      <c r="AF121" s="75"/>
      <c r="AG121" s="75"/>
      <c r="AH121" s="75"/>
      <c r="AI121" s="69">
        <f>SUM(F121:AB121)</f>
        <v>99</v>
      </c>
      <c r="AJ121" s="5">
        <f t="shared" si="5"/>
        <v>9</v>
      </c>
    </row>
    <row r="122" spans="2:36" ht="15.75" customHeight="1">
      <c r="B122" s="5" t="s">
        <v>909</v>
      </c>
      <c r="C122" s="5" t="s">
        <v>53</v>
      </c>
      <c r="D122" s="5" t="s">
        <v>142</v>
      </c>
      <c r="E122" s="55">
        <v>37322</v>
      </c>
      <c r="I122" s="30">
        <v>17</v>
      </c>
      <c r="J122" s="30">
        <v>2</v>
      </c>
      <c r="K122" s="30">
        <v>2</v>
      </c>
      <c r="L122" s="30">
        <v>2</v>
      </c>
      <c r="T122" s="30">
        <v>11</v>
      </c>
      <c r="U122" s="30">
        <v>4</v>
      </c>
      <c r="AD122" s="30">
        <v>19</v>
      </c>
      <c r="AE122" s="75">
        <v>15</v>
      </c>
      <c r="AF122" s="75">
        <v>15</v>
      </c>
      <c r="AG122" s="75"/>
      <c r="AH122" s="75"/>
      <c r="AI122" s="69">
        <f>SUM(F122:AF122)</f>
        <v>87</v>
      </c>
      <c r="AJ122" s="5">
        <f t="shared" si="5"/>
        <v>9</v>
      </c>
    </row>
    <row r="123" spans="2:36" ht="15.75" customHeight="1">
      <c r="B123" s="5" t="s">
        <v>909</v>
      </c>
      <c r="C123" s="5" t="s">
        <v>480</v>
      </c>
      <c r="D123" s="5" t="s">
        <v>476</v>
      </c>
      <c r="E123" s="55">
        <v>37386</v>
      </c>
      <c r="F123" s="30">
        <v>6</v>
      </c>
      <c r="J123" s="30">
        <v>2</v>
      </c>
      <c r="K123" s="30">
        <v>2</v>
      </c>
      <c r="L123" s="30">
        <v>2</v>
      </c>
      <c r="M123" s="30">
        <v>17</v>
      </c>
      <c r="N123" s="30">
        <v>17</v>
      </c>
      <c r="O123" s="30">
        <v>2</v>
      </c>
      <c r="T123" s="30">
        <v>13</v>
      </c>
      <c r="U123" s="30">
        <v>19</v>
      </c>
      <c r="AI123" s="69">
        <f>SUM(F123:AB123)</f>
        <v>80</v>
      </c>
      <c r="AJ123" s="5">
        <f t="shared" si="5"/>
        <v>9</v>
      </c>
    </row>
    <row r="124" spans="2:36" ht="15.75" customHeight="1">
      <c r="B124" s="5" t="s">
        <v>909</v>
      </c>
      <c r="C124" s="5" t="s">
        <v>942</v>
      </c>
      <c r="D124" s="5" t="s">
        <v>472</v>
      </c>
      <c r="E124" s="55">
        <v>37944</v>
      </c>
      <c r="F124" s="30">
        <v>4</v>
      </c>
      <c r="H124" s="30">
        <v>4</v>
      </c>
      <c r="R124" s="30">
        <v>4</v>
      </c>
      <c r="S124" s="30">
        <v>4</v>
      </c>
      <c r="W124" s="30">
        <v>17</v>
      </c>
      <c r="X124" s="30">
        <v>17</v>
      </c>
      <c r="Z124" s="30">
        <v>13</v>
      </c>
      <c r="AE124" s="75">
        <v>11</v>
      </c>
      <c r="AF124" s="75"/>
      <c r="AG124" s="75"/>
      <c r="AH124" s="75"/>
      <c r="AI124" s="69">
        <f>SUM(F124:AF124)</f>
        <v>74</v>
      </c>
      <c r="AJ124" s="5">
        <f t="shared" si="5"/>
        <v>8</v>
      </c>
    </row>
    <row r="125" spans="2:36" ht="15.75" customHeight="1">
      <c r="B125" s="5" t="s">
        <v>909</v>
      </c>
      <c r="C125" s="5" t="s">
        <v>929</v>
      </c>
      <c r="D125" s="5" t="s">
        <v>262</v>
      </c>
      <c r="E125" s="55">
        <v>37680</v>
      </c>
      <c r="F125" s="30">
        <v>2</v>
      </c>
      <c r="J125" s="75">
        <v>2</v>
      </c>
      <c r="P125" s="75">
        <v>2</v>
      </c>
      <c r="Q125" s="87">
        <v>2</v>
      </c>
      <c r="R125" s="87">
        <v>2</v>
      </c>
      <c r="S125" s="87">
        <v>2</v>
      </c>
      <c r="V125" s="87">
        <v>4</v>
      </c>
      <c r="W125" s="87">
        <v>4</v>
      </c>
      <c r="X125" s="87">
        <v>4</v>
      </c>
      <c r="AC125" s="87">
        <v>15</v>
      </c>
      <c r="AD125" s="87">
        <v>11</v>
      </c>
      <c r="AE125" s="75">
        <v>2</v>
      </c>
      <c r="AF125" s="87">
        <v>11</v>
      </c>
      <c r="AG125" s="87">
        <v>15</v>
      </c>
      <c r="AH125" s="75"/>
      <c r="AI125" s="69">
        <f>SUM(Q125:AD125)+AF125+AG125</f>
        <v>70</v>
      </c>
      <c r="AJ125" s="5">
        <f t="shared" si="5"/>
        <v>14</v>
      </c>
    </row>
    <row r="126" spans="2:36" ht="15.75" customHeight="1">
      <c r="B126" s="5" t="s">
        <v>909</v>
      </c>
      <c r="C126" s="5" t="s">
        <v>712</v>
      </c>
      <c r="D126" s="5" t="s">
        <v>713</v>
      </c>
      <c r="E126" s="55">
        <v>37651</v>
      </c>
      <c r="F126" s="30">
        <v>4</v>
      </c>
      <c r="H126" s="30">
        <v>2</v>
      </c>
      <c r="I126" s="30">
        <v>2</v>
      </c>
      <c r="K126" s="30">
        <v>11</v>
      </c>
      <c r="L126" s="30">
        <v>2</v>
      </c>
      <c r="O126" s="30">
        <v>4</v>
      </c>
      <c r="R126" s="30">
        <v>11</v>
      </c>
      <c r="S126" s="30">
        <v>13</v>
      </c>
      <c r="Z126" s="30">
        <v>15</v>
      </c>
      <c r="AE126" s="75"/>
      <c r="AF126" s="75"/>
      <c r="AG126" s="75"/>
      <c r="AH126" s="75"/>
      <c r="AI126" s="69">
        <f>SUM(F126:AB126)</f>
        <v>64</v>
      </c>
      <c r="AJ126" s="5">
        <f t="shared" si="5"/>
        <v>9</v>
      </c>
    </row>
    <row r="127" spans="2:36" ht="15.75" customHeight="1">
      <c r="B127" s="5" t="s">
        <v>909</v>
      </c>
      <c r="C127" s="5" t="s">
        <v>357</v>
      </c>
      <c r="D127" s="5" t="s">
        <v>358</v>
      </c>
      <c r="E127" s="55">
        <v>37858</v>
      </c>
      <c r="F127" s="30">
        <v>21</v>
      </c>
      <c r="H127" s="30">
        <v>2</v>
      </c>
      <c r="P127" s="30">
        <v>2</v>
      </c>
      <c r="Q127" s="30">
        <v>2</v>
      </c>
      <c r="R127" s="30">
        <v>19</v>
      </c>
      <c r="S127" s="30">
        <v>4</v>
      </c>
      <c r="AE127" s="75"/>
      <c r="AF127" s="75"/>
      <c r="AG127" s="75"/>
      <c r="AH127" s="75"/>
      <c r="AI127" s="69">
        <f>SUM(F127:AB127)</f>
        <v>50</v>
      </c>
      <c r="AJ127" s="5">
        <f t="shared" si="5"/>
        <v>6</v>
      </c>
    </row>
    <row r="128" spans="2:36" ht="15.75" customHeight="1">
      <c r="B128" s="5" t="s">
        <v>909</v>
      </c>
      <c r="C128" s="5" t="s">
        <v>529</v>
      </c>
      <c r="D128" s="5" t="s">
        <v>530</v>
      </c>
      <c r="E128" s="55">
        <v>37323</v>
      </c>
      <c r="F128" s="30">
        <v>4</v>
      </c>
      <c r="V128" s="30">
        <v>11</v>
      </c>
      <c r="AA128" s="30">
        <v>13</v>
      </c>
      <c r="AB128" s="30">
        <v>13</v>
      </c>
      <c r="AI128" s="69">
        <f>SUM(F128:AB128)</f>
        <v>41</v>
      </c>
      <c r="AJ128" s="5">
        <f t="shared" si="5"/>
        <v>4</v>
      </c>
    </row>
    <row r="129" spans="2:36" ht="15.75" customHeight="1">
      <c r="B129" s="5" t="s">
        <v>909</v>
      </c>
      <c r="C129" s="5" t="s">
        <v>53</v>
      </c>
      <c r="D129" s="5" t="s">
        <v>131</v>
      </c>
      <c r="E129" s="55">
        <v>37271</v>
      </c>
      <c r="F129" s="30">
        <v>2</v>
      </c>
      <c r="O129" s="87">
        <v>2</v>
      </c>
      <c r="P129" s="87">
        <v>2</v>
      </c>
      <c r="Q129" s="87">
        <v>2</v>
      </c>
      <c r="R129" s="87">
        <v>2</v>
      </c>
      <c r="S129" s="87">
        <v>2</v>
      </c>
      <c r="AA129" s="87">
        <v>2</v>
      </c>
      <c r="AB129" s="87">
        <v>9</v>
      </c>
      <c r="AC129" s="87">
        <v>11</v>
      </c>
      <c r="AE129" s="87">
        <v>4</v>
      </c>
      <c r="AF129" s="87">
        <v>2</v>
      </c>
      <c r="AI129" s="69">
        <f>SUM(O129:AF129)</f>
        <v>38</v>
      </c>
      <c r="AJ129" s="5">
        <f t="shared" si="5"/>
        <v>11</v>
      </c>
    </row>
    <row r="130" spans="2:36" ht="15.75" customHeight="1">
      <c r="B130" s="5" t="s">
        <v>909</v>
      </c>
      <c r="C130" s="5" t="s">
        <v>522</v>
      </c>
      <c r="D130" s="5" t="s">
        <v>523</v>
      </c>
      <c r="E130" s="55">
        <v>37867</v>
      </c>
      <c r="W130" s="30">
        <v>4</v>
      </c>
      <c r="X130" s="30">
        <v>11</v>
      </c>
      <c r="AF130" s="30">
        <v>2</v>
      </c>
      <c r="AG130" s="30">
        <v>17</v>
      </c>
      <c r="AI130" s="69">
        <f>SUM(F130:AG130)</f>
        <v>34</v>
      </c>
      <c r="AJ130" s="5">
        <f t="shared" si="5"/>
        <v>4</v>
      </c>
    </row>
    <row r="131" spans="2:36" ht="15.75" customHeight="1">
      <c r="B131" s="5" t="s">
        <v>909</v>
      </c>
      <c r="C131" s="5" t="s">
        <v>1052</v>
      </c>
      <c r="D131" s="5" t="s">
        <v>1050</v>
      </c>
      <c r="E131" s="55">
        <v>37566</v>
      </c>
      <c r="H131" s="30">
        <v>2</v>
      </c>
      <c r="I131" s="30">
        <v>11</v>
      </c>
      <c r="J131" s="30">
        <v>14</v>
      </c>
      <c r="K131" s="30">
        <v>2</v>
      </c>
      <c r="L131" s="30">
        <v>2</v>
      </c>
      <c r="O131" s="30">
        <v>2</v>
      </c>
      <c r="AI131" s="69">
        <f>SUM(F131:AB131)</f>
        <v>33</v>
      </c>
      <c r="AJ131" s="5">
        <f t="shared" si="5"/>
        <v>6</v>
      </c>
    </row>
    <row r="132" spans="2:36" ht="15.75" customHeight="1">
      <c r="B132" s="5" t="s">
        <v>909</v>
      </c>
      <c r="C132" s="5" t="s">
        <v>918</v>
      </c>
      <c r="D132" s="5" t="s">
        <v>153</v>
      </c>
      <c r="E132" s="55">
        <v>37395</v>
      </c>
      <c r="F132" s="30">
        <v>2</v>
      </c>
      <c r="I132" s="87">
        <v>2</v>
      </c>
      <c r="K132" s="87">
        <v>2</v>
      </c>
      <c r="L132" s="87">
        <v>2</v>
      </c>
      <c r="M132" s="87">
        <v>2</v>
      </c>
      <c r="N132" s="87">
        <v>2</v>
      </c>
      <c r="V132" s="87">
        <v>2</v>
      </c>
      <c r="W132" s="87">
        <v>4</v>
      </c>
      <c r="X132" s="87">
        <v>4</v>
      </c>
      <c r="AF132" s="87">
        <v>2</v>
      </c>
      <c r="AG132" s="87">
        <v>11</v>
      </c>
      <c r="AI132" s="69">
        <f>SUM(I132:AG132)</f>
        <v>33</v>
      </c>
      <c r="AJ132" s="5">
        <f t="shared" si="5"/>
        <v>11</v>
      </c>
    </row>
    <row r="133" spans="2:36" ht="15.75" customHeight="1">
      <c r="B133" s="5" t="s">
        <v>909</v>
      </c>
      <c r="C133" s="5" t="s">
        <v>272</v>
      </c>
      <c r="D133" s="5" t="s">
        <v>729</v>
      </c>
      <c r="E133" s="55">
        <v>38220</v>
      </c>
      <c r="F133" s="30">
        <v>2</v>
      </c>
      <c r="J133" s="30">
        <v>4</v>
      </c>
      <c r="W133" s="30">
        <v>2</v>
      </c>
      <c r="X133" s="30">
        <v>2</v>
      </c>
      <c r="AC133" s="30">
        <v>13</v>
      </c>
      <c r="AG133" s="30">
        <v>4</v>
      </c>
      <c r="AI133" s="69">
        <f>SUM(F133:AG133)</f>
        <v>27</v>
      </c>
      <c r="AJ133" s="5">
        <f t="shared" si="5"/>
        <v>6</v>
      </c>
    </row>
    <row r="134" spans="2:36" ht="15.75" customHeight="1">
      <c r="B134" s="5" t="s">
        <v>909</v>
      </c>
      <c r="C134" s="5" t="s">
        <v>885</v>
      </c>
      <c r="D134" s="5" t="s">
        <v>886</v>
      </c>
      <c r="E134" s="55">
        <v>38119</v>
      </c>
      <c r="F134" s="30">
        <v>4</v>
      </c>
      <c r="G134" s="30">
        <v>13</v>
      </c>
      <c r="I134" s="30">
        <v>2</v>
      </c>
      <c r="P134" s="30">
        <v>2</v>
      </c>
      <c r="Q134" s="30">
        <v>2</v>
      </c>
      <c r="AI134" s="69">
        <f>SUM(F134:AB134)</f>
        <v>23</v>
      </c>
      <c r="AJ134" s="5">
        <f t="shared" si="5"/>
        <v>5</v>
      </c>
    </row>
    <row r="135" spans="2:36" ht="15.75" customHeight="1">
      <c r="B135" s="5" t="s">
        <v>909</v>
      </c>
      <c r="C135" s="5" t="s">
        <v>448</v>
      </c>
      <c r="D135" s="5" t="s">
        <v>449</v>
      </c>
      <c r="E135" s="55">
        <v>37511</v>
      </c>
      <c r="F135" s="30">
        <v>4</v>
      </c>
      <c r="K135" s="30">
        <v>2</v>
      </c>
      <c r="L135" s="30">
        <v>2</v>
      </c>
      <c r="Y135" s="30">
        <v>4</v>
      </c>
      <c r="Z135" s="30">
        <v>11</v>
      </c>
      <c r="AI135" s="69">
        <f>SUM(F135:AB135)</f>
        <v>23</v>
      </c>
      <c r="AJ135" s="5">
        <f t="shared" si="5"/>
        <v>5</v>
      </c>
    </row>
    <row r="136" spans="2:36" ht="15.75" customHeight="1">
      <c r="B136" s="5" t="s">
        <v>909</v>
      </c>
      <c r="C136" s="5" t="s">
        <v>487</v>
      </c>
      <c r="D136" s="5" t="s">
        <v>608</v>
      </c>
      <c r="E136" s="55">
        <v>38273</v>
      </c>
      <c r="F136" s="30">
        <v>2</v>
      </c>
      <c r="H136" s="30">
        <v>4</v>
      </c>
      <c r="V136" s="30">
        <v>15</v>
      </c>
      <c r="AI136" s="69">
        <f>SUM(F136:AB136)</f>
        <v>21</v>
      </c>
      <c r="AJ136" s="5">
        <f t="shared" si="5"/>
        <v>3</v>
      </c>
    </row>
    <row r="137" spans="2:36" ht="15.75" customHeight="1">
      <c r="B137" s="5" t="s">
        <v>909</v>
      </c>
      <c r="C137" s="5" t="s">
        <v>938</v>
      </c>
      <c r="D137" s="5" t="s">
        <v>383</v>
      </c>
      <c r="E137" s="55">
        <v>38307</v>
      </c>
      <c r="F137" s="30">
        <v>4</v>
      </c>
      <c r="AD137" s="30">
        <v>17</v>
      </c>
      <c r="AI137" s="69">
        <f>SUM(F137:AD137)</f>
        <v>21</v>
      </c>
      <c r="AJ137" s="5">
        <f t="shared" si="5"/>
        <v>2</v>
      </c>
    </row>
    <row r="138" spans="2:36" ht="15.75" customHeight="1">
      <c r="B138" s="5" t="s">
        <v>909</v>
      </c>
      <c r="C138" s="5" t="s">
        <v>924</v>
      </c>
      <c r="D138" s="5" t="s">
        <v>196</v>
      </c>
      <c r="E138" s="55">
        <v>37870</v>
      </c>
      <c r="AE138" s="30">
        <v>17</v>
      </c>
      <c r="AF138" s="30">
        <v>2</v>
      </c>
      <c r="AI138" s="69">
        <f>SUM(F138:AF138)</f>
        <v>19</v>
      </c>
      <c r="AJ138" s="5">
        <f t="shared" si="5"/>
        <v>2</v>
      </c>
    </row>
    <row r="139" spans="2:36" ht="15.75" customHeight="1">
      <c r="B139" s="5" t="s">
        <v>909</v>
      </c>
      <c r="C139" s="5" t="s">
        <v>296</v>
      </c>
      <c r="D139" s="5" t="s">
        <v>85</v>
      </c>
      <c r="E139" s="55">
        <v>37390</v>
      </c>
      <c r="F139" s="30">
        <v>13</v>
      </c>
      <c r="O139" s="30">
        <v>2</v>
      </c>
      <c r="AI139" s="69">
        <f>SUM(F139:AB139)</f>
        <v>15</v>
      </c>
      <c r="AJ139" s="5">
        <f t="shared" si="5"/>
        <v>2</v>
      </c>
    </row>
    <row r="140" spans="2:36" ht="15.75" customHeight="1">
      <c r="B140" s="5" t="s">
        <v>909</v>
      </c>
      <c r="C140" s="5" t="s">
        <v>492</v>
      </c>
      <c r="D140" s="5" t="s">
        <v>493</v>
      </c>
      <c r="E140" s="55">
        <v>37946</v>
      </c>
      <c r="F140" s="30">
        <v>2</v>
      </c>
      <c r="AE140" s="30">
        <v>13</v>
      </c>
      <c r="AI140" s="69">
        <f>SUM(F140:AF140)</f>
        <v>15</v>
      </c>
      <c r="AJ140" s="5">
        <f t="shared" si="5"/>
        <v>2</v>
      </c>
    </row>
    <row r="141" spans="2:36" ht="15.75" customHeight="1">
      <c r="B141" s="5" t="s">
        <v>909</v>
      </c>
      <c r="C141" s="5" t="s">
        <v>482</v>
      </c>
      <c r="D141" s="5" t="s">
        <v>483</v>
      </c>
      <c r="E141" s="55">
        <v>37846</v>
      </c>
      <c r="F141" s="30">
        <v>2</v>
      </c>
      <c r="G141" s="30">
        <v>4</v>
      </c>
      <c r="P141" s="30">
        <v>2</v>
      </c>
      <c r="Q141" s="30">
        <v>2</v>
      </c>
      <c r="R141" s="30">
        <v>2</v>
      </c>
      <c r="S141" s="30">
        <v>2</v>
      </c>
      <c r="AI141" s="69">
        <f>SUM(F141:AB141)</f>
        <v>14</v>
      </c>
      <c r="AJ141" s="5">
        <f t="shared" si="5"/>
        <v>6</v>
      </c>
    </row>
    <row r="142" spans="2:36" ht="15.75" customHeight="1">
      <c r="B142" s="5" t="s">
        <v>909</v>
      </c>
      <c r="C142" s="5" t="s">
        <v>915</v>
      </c>
      <c r="D142" s="5" t="s">
        <v>120</v>
      </c>
      <c r="E142" s="55">
        <v>37406</v>
      </c>
      <c r="F142" s="30">
        <v>2</v>
      </c>
      <c r="R142" s="30">
        <v>4</v>
      </c>
      <c r="S142" s="30">
        <v>2</v>
      </c>
      <c r="W142" s="30">
        <v>2</v>
      </c>
      <c r="X142" s="30">
        <v>4</v>
      </c>
      <c r="AI142" s="69">
        <f>SUM(F142:AB142)</f>
        <v>14</v>
      </c>
      <c r="AJ142" s="5">
        <f t="shared" si="5"/>
        <v>5</v>
      </c>
    </row>
    <row r="143" spans="2:36" ht="15.75" customHeight="1">
      <c r="B143" s="5" t="s">
        <v>909</v>
      </c>
      <c r="C143" s="5" t="s">
        <v>386</v>
      </c>
      <c r="D143" s="5" t="s">
        <v>387</v>
      </c>
      <c r="E143" s="55">
        <v>38239</v>
      </c>
      <c r="F143" s="30">
        <v>4</v>
      </c>
      <c r="J143" s="30">
        <v>4</v>
      </c>
      <c r="M143" s="30">
        <v>2</v>
      </c>
      <c r="N143" s="30">
        <v>2</v>
      </c>
      <c r="AI143" s="69">
        <f>SUM(F143:AB143)</f>
        <v>12</v>
      </c>
      <c r="AJ143" s="5">
        <f t="shared" si="5"/>
        <v>4</v>
      </c>
    </row>
    <row r="144" spans="2:36" ht="15.75" customHeight="1">
      <c r="B144" s="5" t="s">
        <v>909</v>
      </c>
      <c r="C144" s="5" t="s">
        <v>657</v>
      </c>
      <c r="D144" s="5" t="s">
        <v>34</v>
      </c>
      <c r="E144" s="55">
        <v>38113</v>
      </c>
      <c r="F144" s="30">
        <v>2</v>
      </c>
      <c r="O144" s="30">
        <v>2</v>
      </c>
      <c r="R144" s="30">
        <v>2</v>
      </c>
      <c r="S144" s="30">
        <v>2</v>
      </c>
      <c r="V144" s="30">
        <v>2</v>
      </c>
      <c r="AC144" s="30">
        <v>2</v>
      </c>
      <c r="AI144" s="69">
        <f>SUM(F144:AC144)</f>
        <v>12</v>
      </c>
      <c r="AJ144" s="5">
        <f t="shared" si="5"/>
        <v>6</v>
      </c>
    </row>
    <row r="145" spans="2:36" ht="15.75" customHeight="1">
      <c r="B145" s="5" t="s">
        <v>909</v>
      </c>
      <c r="C145" s="5" t="s">
        <v>475</v>
      </c>
      <c r="D145" s="5" t="s">
        <v>476</v>
      </c>
      <c r="E145" s="55">
        <v>38141</v>
      </c>
      <c r="F145" s="30">
        <v>4</v>
      </c>
      <c r="K145" s="30">
        <v>2</v>
      </c>
      <c r="L145" s="30">
        <v>2</v>
      </c>
      <c r="O145" s="30">
        <v>2</v>
      </c>
      <c r="AI145" s="69">
        <f aca="true" t="shared" si="6" ref="AI145:AI178">SUM(F145:AB145)</f>
        <v>10</v>
      </c>
      <c r="AJ145" s="5">
        <f t="shared" si="5"/>
        <v>4</v>
      </c>
    </row>
    <row r="146" spans="2:36" ht="15.75" customHeight="1">
      <c r="B146" s="5" t="s">
        <v>909</v>
      </c>
      <c r="C146" s="5" t="s">
        <v>42</v>
      </c>
      <c r="D146" s="5" t="s">
        <v>43</v>
      </c>
      <c r="E146" s="55">
        <v>37914</v>
      </c>
      <c r="F146" s="30">
        <v>2</v>
      </c>
      <c r="H146" s="30">
        <v>2</v>
      </c>
      <c r="R146" s="30">
        <v>2</v>
      </c>
      <c r="S146" s="30">
        <v>2</v>
      </c>
      <c r="AI146" s="69">
        <f t="shared" si="6"/>
        <v>8</v>
      </c>
      <c r="AJ146" s="5">
        <f aca="true" t="shared" si="7" ref="AJ146:AJ178">COUNT(F146:AH146)</f>
        <v>4</v>
      </c>
    </row>
    <row r="147" spans="2:36" ht="15.75" customHeight="1">
      <c r="B147" s="5" t="s">
        <v>909</v>
      </c>
      <c r="C147" s="5" t="s">
        <v>272</v>
      </c>
      <c r="D147" s="5" t="s">
        <v>273</v>
      </c>
      <c r="E147" s="55">
        <v>38121</v>
      </c>
      <c r="F147" s="30">
        <v>2</v>
      </c>
      <c r="J147" s="30">
        <v>2</v>
      </c>
      <c r="W147" s="30">
        <v>2</v>
      </c>
      <c r="X147" s="30">
        <v>2</v>
      </c>
      <c r="AI147" s="69">
        <f t="shared" si="6"/>
        <v>8</v>
      </c>
      <c r="AJ147" s="5">
        <f t="shared" si="7"/>
        <v>4</v>
      </c>
    </row>
    <row r="148" spans="2:36" ht="15.75" customHeight="1">
      <c r="B148" s="5" t="s">
        <v>909</v>
      </c>
      <c r="C148" s="5" t="s">
        <v>303</v>
      </c>
      <c r="D148" s="5" t="s">
        <v>85</v>
      </c>
      <c r="E148" s="55">
        <v>38133</v>
      </c>
      <c r="F148" s="30">
        <v>6</v>
      </c>
      <c r="AI148" s="69">
        <f t="shared" si="6"/>
        <v>6</v>
      </c>
      <c r="AJ148" s="5">
        <f t="shared" si="7"/>
        <v>1</v>
      </c>
    </row>
    <row r="149" spans="2:36" ht="15.75" customHeight="1">
      <c r="B149" s="5" t="s">
        <v>909</v>
      </c>
      <c r="C149" s="5" t="s">
        <v>459</v>
      </c>
      <c r="D149" s="5" t="s">
        <v>460</v>
      </c>
      <c r="E149" s="55">
        <v>37437</v>
      </c>
      <c r="F149" s="30">
        <v>6</v>
      </c>
      <c r="AI149" s="69">
        <f t="shared" si="6"/>
        <v>6</v>
      </c>
      <c r="AJ149" s="5">
        <f t="shared" si="7"/>
        <v>1</v>
      </c>
    </row>
    <row r="150" spans="2:36" ht="15.75" customHeight="1">
      <c r="B150" s="5" t="s">
        <v>909</v>
      </c>
      <c r="C150" s="5" t="s">
        <v>605</v>
      </c>
      <c r="D150" s="5" t="s">
        <v>602</v>
      </c>
      <c r="E150" s="55">
        <v>37929</v>
      </c>
      <c r="F150" s="30">
        <v>6</v>
      </c>
      <c r="AI150" s="69">
        <f t="shared" si="6"/>
        <v>6</v>
      </c>
      <c r="AJ150" s="5">
        <f t="shared" si="7"/>
        <v>1</v>
      </c>
    </row>
    <row r="151" spans="2:36" ht="15.75" customHeight="1">
      <c r="B151" s="5" t="s">
        <v>909</v>
      </c>
      <c r="C151" s="5" t="s">
        <v>24</v>
      </c>
      <c r="D151" s="5" t="s">
        <v>20</v>
      </c>
      <c r="E151" s="55">
        <v>37773</v>
      </c>
      <c r="F151" s="30">
        <v>2</v>
      </c>
      <c r="R151" s="30">
        <v>2</v>
      </c>
      <c r="S151" s="30">
        <v>2</v>
      </c>
      <c r="AI151" s="69">
        <f t="shared" si="6"/>
        <v>6</v>
      </c>
      <c r="AJ151" s="5">
        <f t="shared" si="7"/>
        <v>3</v>
      </c>
    </row>
    <row r="152" spans="2:36" ht="15.75" customHeight="1">
      <c r="B152" s="5" t="s">
        <v>909</v>
      </c>
      <c r="C152" s="5" t="s">
        <v>811</v>
      </c>
      <c r="D152" s="5" t="s">
        <v>608</v>
      </c>
      <c r="E152" s="55">
        <v>37637</v>
      </c>
      <c r="F152" s="30">
        <v>4</v>
      </c>
      <c r="V152" s="30">
        <v>2</v>
      </c>
      <c r="AI152" s="69">
        <f t="shared" si="6"/>
        <v>6</v>
      </c>
      <c r="AJ152" s="5">
        <f t="shared" si="7"/>
        <v>2</v>
      </c>
    </row>
    <row r="153" spans="2:36" ht="15.75" customHeight="1">
      <c r="B153" s="5" t="s">
        <v>909</v>
      </c>
      <c r="C153" s="5" t="s">
        <v>272</v>
      </c>
      <c r="D153" s="5" t="s">
        <v>115</v>
      </c>
      <c r="E153" s="55">
        <v>37343</v>
      </c>
      <c r="O153" s="30">
        <v>2</v>
      </c>
      <c r="Y153" s="30">
        <v>4</v>
      </c>
      <c r="AI153" s="69">
        <f t="shared" si="6"/>
        <v>6</v>
      </c>
      <c r="AJ153" s="5">
        <f t="shared" si="7"/>
        <v>2</v>
      </c>
    </row>
    <row r="154" spans="2:36" ht="15.75" customHeight="1">
      <c r="B154" s="5" t="s">
        <v>909</v>
      </c>
      <c r="C154" s="5" t="s">
        <v>189</v>
      </c>
      <c r="D154" s="5" t="s">
        <v>185</v>
      </c>
      <c r="E154" s="55">
        <v>37562</v>
      </c>
      <c r="F154" s="30">
        <v>4</v>
      </c>
      <c r="AI154" s="69">
        <f t="shared" si="6"/>
        <v>4</v>
      </c>
      <c r="AJ154" s="5">
        <f t="shared" si="7"/>
        <v>1</v>
      </c>
    </row>
    <row r="155" spans="2:36" ht="15.75" customHeight="1">
      <c r="B155" s="5" t="s">
        <v>909</v>
      </c>
      <c r="C155" s="5" t="s">
        <v>313</v>
      </c>
      <c r="D155" s="5" t="s">
        <v>764</v>
      </c>
      <c r="E155" s="55">
        <v>37296</v>
      </c>
      <c r="F155" s="30">
        <v>4</v>
      </c>
      <c r="AI155" s="69">
        <f t="shared" si="6"/>
        <v>4</v>
      </c>
      <c r="AJ155" s="5">
        <f t="shared" si="7"/>
        <v>1</v>
      </c>
    </row>
    <row r="156" spans="2:36" ht="15.75" customHeight="1">
      <c r="B156" s="5" t="s">
        <v>909</v>
      </c>
      <c r="C156" s="5" t="s">
        <v>53</v>
      </c>
      <c r="D156" s="5" t="s">
        <v>54</v>
      </c>
      <c r="E156" s="55">
        <v>37832</v>
      </c>
      <c r="F156" s="30">
        <v>2</v>
      </c>
      <c r="AI156" s="69">
        <f t="shared" si="6"/>
        <v>2</v>
      </c>
      <c r="AJ156" s="5">
        <f t="shared" si="7"/>
        <v>1</v>
      </c>
    </row>
    <row r="157" spans="2:36" ht="15.75" customHeight="1">
      <c r="B157" s="5" t="s">
        <v>909</v>
      </c>
      <c r="C157" s="5" t="s">
        <v>91</v>
      </c>
      <c r="D157" s="5" t="s">
        <v>92</v>
      </c>
      <c r="E157" s="55">
        <v>37675</v>
      </c>
      <c r="F157" s="30">
        <v>2</v>
      </c>
      <c r="AI157" s="69">
        <f t="shared" si="6"/>
        <v>2</v>
      </c>
      <c r="AJ157" s="5">
        <f t="shared" si="7"/>
        <v>1</v>
      </c>
    </row>
    <row r="158" spans="2:36" ht="15.75" customHeight="1">
      <c r="B158" s="5" t="s">
        <v>909</v>
      </c>
      <c r="C158" s="5" t="s">
        <v>929</v>
      </c>
      <c r="D158" s="5" t="s">
        <v>963</v>
      </c>
      <c r="E158" s="55">
        <v>38151</v>
      </c>
      <c r="F158" s="30">
        <v>2</v>
      </c>
      <c r="AI158" s="69">
        <f t="shared" si="6"/>
        <v>2</v>
      </c>
      <c r="AJ158" s="5">
        <f t="shared" si="7"/>
        <v>1</v>
      </c>
    </row>
    <row r="159" spans="2:36" ht="15.75" customHeight="1">
      <c r="B159" s="5" t="s">
        <v>909</v>
      </c>
      <c r="C159" s="5" t="s">
        <v>309</v>
      </c>
      <c r="D159" s="5" t="s">
        <v>310</v>
      </c>
      <c r="E159" s="55">
        <v>38049</v>
      </c>
      <c r="F159" s="30">
        <v>2</v>
      </c>
      <c r="AI159" s="69">
        <f t="shared" si="6"/>
        <v>2</v>
      </c>
      <c r="AJ159" s="5">
        <f t="shared" si="7"/>
        <v>1</v>
      </c>
    </row>
    <row r="160" spans="2:36" ht="15.75" customHeight="1">
      <c r="B160" s="5" t="s">
        <v>909</v>
      </c>
      <c r="C160" s="5" t="s">
        <v>333</v>
      </c>
      <c r="D160" s="5" t="s">
        <v>334</v>
      </c>
      <c r="E160" s="55">
        <v>37512</v>
      </c>
      <c r="F160" s="30">
        <v>2</v>
      </c>
      <c r="AI160" s="69">
        <f t="shared" si="6"/>
        <v>2</v>
      </c>
      <c r="AJ160" s="5">
        <f t="shared" si="7"/>
        <v>1</v>
      </c>
    </row>
    <row r="161" spans="2:36" ht="15.75" customHeight="1">
      <c r="B161" s="5" t="s">
        <v>909</v>
      </c>
      <c r="C161" s="5" t="s">
        <v>779</v>
      </c>
      <c r="D161" s="5" t="s">
        <v>780</v>
      </c>
      <c r="E161" s="55">
        <v>38288</v>
      </c>
      <c r="F161" s="30">
        <v>2</v>
      </c>
      <c r="AI161" s="69">
        <f t="shared" si="6"/>
        <v>2</v>
      </c>
      <c r="AJ161" s="5">
        <f t="shared" si="7"/>
        <v>1</v>
      </c>
    </row>
    <row r="162" spans="2:36" ht="15.75" customHeight="1">
      <c r="B162" s="5" t="s">
        <v>909</v>
      </c>
      <c r="C162" s="5" t="s">
        <v>482</v>
      </c>
      <c r="D162" s="5" t="s">
        <v>1030</v>
      </c>
      <c r="E162" s="55">
        <v>38143</v>
      </c>
      <c r="I162" s="30">
        <v>2</v>
      </c>
      <c r="AI162" s="69">
        <f t="shared" si="6"/>
        <v>2</v>
      </c>
      <c r="AJ162" s="5">
        <f t="shared" si="7"/>
        <v>1</v>
      </c>
    </row>
    <row r="163" spans="2:36" ht="15.75" customHeight="1">
      <c r="B163" s="5" t="s">
        <v>909</v>
      </c>
      <c r="C163" s="5" t="s">
        <v>1035</v>
      </c>
      <c r="D163" s="5" t="s">
        <v>1030</v>
      </c>
      <c r="E163" s="55">
        <v>38143</v>
      </c>
      <c r="I163" s="30">
        <v>2</v>
      </c>
      <c r="AI163" s="69">
        <f t="shared" si="6"/>
        <v>2</v>
      </c>
      <c r="AJ163" s="5">
        <f t="shared" si="7"/>
        <v>1</v>
      </c>
    </row>
    <row r="164" spans="2:36" ht="15.75" customHeight="1">
      <c r="B164" s="5" t="s">
        <v>909</v>
      </c>
      <c r="C164" s="5" t="s">
        <v>220</v>
      </c>
      <c r="D164" s="5" t="s">
        <v>451</v>
      </c>
      <c r="E164" s="55">
        <v>37301</v>
      </c>
      <c r="F164" s="30">
        <v>2</v>
      </c>
      <c r="AI164" s="69">
        <f t="shared" si="6"/>
        <v>2</v>
      </c>
      <c r="AJ164" s="5">
        <f t="shared" si="7"/>
        <v>1</v>
      </c>
    </row>
    <row r="165" spans="2:36" ht="15.75" customHeight="1">
      <c r="B165" s="5" t="s">
        <v>909</v>
      </c>
      <c r="C165" s="5" t="s">
        <v>554</v>
      </c>
      <c r="D165" s="5" t="s">
        <v>550</v>
      </c>
      <c r="E165" s="55">
        <v>37840</v>
      </c>
      <c r="F165" s="30">
        <v>2</v>
      </c>
      <c r="AI165" s="69">
        <f t="shared" si="6"/>
        <v>2</v>
      </c>
      <c r="AJ165" s="5">
        <f t="shared" si="7"/>
        <v>1</v>
      </c>
    </row>
    <row r="166" spans="2:36" ht="15.75" customHeight="1">
      <c r="B166" s="5" t="s">
        <v>909</v>
      </c>
      <c r="C166" s="5" t="s">
        <v>576</v>
      </c>
      <c r="D166" s="5" t="s">
        <v>582</v>
      </c>
      <c r="E166" s="55">
        <v>37913</v>
      </c>
      <c r="F166" s="30">
        <v>2</v>
      </c>
      <c r="AI166" s="69">
        <f t="shared" si="6"/>
        <v>2</v>
      </c>
      <c r="AJ166" s="5">
        <f t="shared" si="7"/>
        <v>1</v>
      </c>
    </row>
    <row r="167" spans="2:36" ht="15.75" customHeight="1">
      <c r="B167" s="5" t="s">
        <v>909</v>
      </c>
      <c r="C167" s="5" t="s">
        <v>1123</v>
      </c>
      <c r="D167" s="5" t="s">
        <v>569</v>
      </c>
      <c r="E167" s="55">
        <v>38037</v>
      </c>
      <c r="V167" s="30">
        <v>2</v>
      </c>
      <c r="AI167" s="69">
        <f t="shared" si="6"/>
        <v>2</v>
      </c>
      <c r="AJ167" s="5">
        <f t="shared" si="7"/>
        <v>1</v>
      </c>
    </row>
    <row r="168" spans="2:36" ht="15.75" customHeight="1">
      <c r="B168" s="5" t="s">
        <v>909</v>
      </c>
      <c r="C168" s="5" t="s">
        <v>85</v>
      </c>
      <c r="D168" s="5" t="s">
        <v>86</v>
      </c>
      <c r="E168" s="55">
        <v>37321</v>
      </c>
      <c r="AI168" s="69">
        <f t="shared" si="6"/>
        <v>0</v>
      </c>
      <c r="AJ168" s="5">
        <f t="shared" si="7"/>
        <v>0</v>
      </c>
    </row>
    <row r="169" spans="2:36" ht="15.75" customHeight="1">
      <c r="B169" s="5" t="s">
        <v>909</v>
      </c>
      <c r="C169" s="5" t="s">
        <v>138</v>
      </c>
      <c r="D169" s="5" t="s">
        <v>139</v>
      </c>
      <c r="E169" s="55">
        <v>37606</v>
      </c>
      <c r="AI169" s="69">
        <f t="shared" si="6"/>
        <v>0</v>
      </c>
      <c r="AJ169" s="5">
        <f t="shared" si="7"/>
        <v>0</v>
      </c>
    </row>
    <row r="170" spans="2:36" ht="15.75" customHeight="1">
      <c r="B170" s="5" t="s">
        <v>909</v>
      </c>
      <c r="C170" s="5" t="s">
        <v>208</v>
      </c>
      <c r="D170" s="5" t="s">
        <v>205</v>
      </c>
      <c r="E170" s="55">
        <v>38191</v>
      </c>
      <c r="AI170" s="69">
        <f t="shared" si="6"/>
        <v>0</v>
      </c>
      <c r="AJ170" s="5">
        <f t="shared" si="7"/>
        <v>0</v>
      </c>
    </row>
    <row r="171" spans="2:36" ht="15.75" customHeight="1">
      <c r="B171" s="5" t="s">
        <v>909</v>
      </c>
      <c r="C171" s="5" t="s">
        <v>232</v>
      </c>
      <c r="D171" s="5" t="s">
        <v>927</v>
      </c>
      <c r="E171" s="55">
        <v>37471</v>
      </c>
      <c r="AI171" s="69">
        <f t="shared" si="6"/>
        <v>0</v>
      </c>
      <c r="AJ171" s="5">
        <f t="shared" si="7"/>
        <v>0</v>
      </c>
    </row>
    <row r="172" spans="2:36" ht="15.75" customHeight="1">
      <c r="B172" s="5" t="s">
        <v>909</v>
      </c>
      <c r="C172" s="5" t="s">
        <v>252</v>
      </c>
      <c r="D172" s="5" t="s">
        <v>248</v>
      </c>
      <c r="E172" s="55">
        <v>37575</v>
      </c>
      <c r="AI172" s="69">
        <f t="shared" si="6"/>
        <v>0</v>
      </c>
      <c r="AJ172" s="5">
        <f t="shared" si="7"/>
        <v>0</v>
      </c>
    </row>
    <row r="173" spans="2:36" ht="15.75" customHeight="1">
      <c r="B173" s="5" t="s">
        <v>909</v>
      </c>
      <c r="C173" s="5" t="s">
        <v>386</v>
      </c>
      <c r="D173" s="5" t="s">
        <v>85</v>
      </c>
      <c r="E173" s="55">
        <v>38117</v>
      </c>
      <c r="AI173" s="69">
        <f t="shared" si="6"/>
        <v>0</v>
      </c>
      <c r="AJ173" s="5">
        <f t="shared" si="7"/>
        <v>0</v>
      </c>
    </row>
    <row r="174" spans="2:36" ht="15.75" customHeight="1">
      <c r="B174" s="5" t="s">
        <v>909</v>
      </c>
      <c r="C174" s="5" t="s">
        <v>931</v>
      </c>
      <c r="D174" s="5" t="s">
        <v>85</v>
      </c>
      <c r="E174" s="55">
        <v>37517</v>
      </c>
      <c r="AI174" s="69">
        <f t="shared" si="6"/>
        <v>0</v>
      </c>
      <c r="AJ174" s="5">
        <f t="shared" si="7"/>
        <v>0</v>
      </c>
    </row>
    <row r="175" spans="2:36" ht="15.75" customHeight="1">
      <c r="B175" s="5" t="s">
        <v>909</v>
      </c>
      <c r="C175" s="5" t="s">
        <v>819</v>
      </c>
      <c r="D175" s="5" t="s">
        <v>430</v>
      </c>
      <c r="E175" s="55">
        <v>37260</v>
      </c>
      <c r="AI175" s="69">
        <f t="shared" si="6"/>
        <v>0</v>
      </c>
      <c r="AJ175" s="5">
        <f t="shared" si="7"/>
        <v>0</v>
      </c>
    </row>
    <row r="176" spans="2:36" ht="15.75" customHeight="1">
      <c r="B176" s="5" t="s">
        <v>909</v>
      </c>
      <c r="C176" s="5" t="s">
        <v>439</v>
      </c>
      <c r="D176" s="5" t="s">
        <v>437</v>
      </c>
      <c r="E176" s="55">
        <v>37545</v>
      </c>
      <c r="AI176" s="69">
        <f t="shared" si="6"/>
        <v>0</v>
      </c>
      <c r="AJ176" s="5">
        <f t="shared" si="7"/>
        <v>0</v>
      </c>
    </row>
    <row r="177" spans="2:36" ht="15.75" customHeight="1">
      <c r="B177" s="5" t="s">
        <v>909</v>
      </c>
      <c r="C177" s="5" t="s">
        <v>313</v>
      </c>
      <c r="D177" s="5" t="s">
        <v>503</v>
      </c>
      <c r="E177" s="55">
        <v>37967</v>
      </c>
      <c r="AI177" s="69">
        <f t="shared" si="6"/>
        <v>0</v>
      </c>
      <c r="AJ177" s="5">
        <f t="shared" si="7"/>
        <v>0</v>
      </c>
    </row>
    <row r="178" spans="2:36" ht="15.75" customHeight="1">
      <c r="B178" s="5" t="s">
        <v>909</v>
      </c>
      <c r="C178" s="5" t="s">
        <v>468</v>
      </c>
      <c r="D178" s="5" t="s">
        <v>469</v>
      </c>
      <c r="E178" s="55">
        <v>37741</v>
      </c>
      <c r="AI178" s="69">
        <f t="shared" si="6"/>
        <v>0</v>
      </c>
      <c r="AJ178" s="5">
        <f t="shared" si="7"/>
        <v>0</v>
      </c>
    </row>
    <row r="179" ht="15.75" customHeight="1">
      <c r="E179" s="55"/>
    </row>
    <row r="180" spans="1:53" ht="15.75" customHeight="1">
      <c r="A180" s="2" t="s">
        <v>1183</v>
      </c>
      <c r="B180" s="1" t="s">
        <v>0</v>
      </c>
      <c r="C180" s="1" t="s">
        <v>2</v>
      </c>
      <c r="D180" s="1" t="s">
        <v>3</v>
      </c>
      <c r="E180" s="54" t="s">
        <v>4</v>
      </c>
      <c r="F180" s="31" t="s">
        <v>7</v>
      </c>
      <c r="G180" s="49" t="s">
        <v>1061</v>
      </c>
      <c r="H180" s="53" t="s">
        <v>1062</v>
      </c>
      <c r="I180" s="1" t="s">
        <v>1063</v>
      </c>
      <c r="J180" s="1" t="s">
        <v>1064</v>
      </c>
      <c r="K180" s="1" t="s">
        <v>1065</v>
      </c>
      <c r="L180" s="1" t="s">
        <v>1066</v>
      </c>
      <c r="M180" s="1" t="s">
        <v>1067</v>
      </c>
      <c r="N180" s="1" t="s">
        <v>1068</v>
      </c>
      <c r="O180" s="1" t="s">
        <v>1069</v>
      </c>
      <c r="P180" s="48" t="s">
        <v>1126</v>
      </c>
      <c r="Q180" s="48" t="s">
        <v>1125</v>
      </c>
      <c r="R180" s="48" t="s">
        <v>1127</v>
      </c>
      <c r="S180" s="48" t="s">
        <v>1128</v>
      </c>
      <c r="T180" s="48" t="s">
        <v>1129</v>
      </c>
      <c r="U180" s="48" t="s">
        <v>1130</v>
      </c>
      <c r="V180" s="48" t="s">
        <v>1152</v>
      </c>
      <c r="W180" s="48" t="s">
        <v>1153</v>
      </c>
      <c r="X180" s="48" t="s">
        <v>1154</v>
      </c>
      <c r="Y180" s="48" t="s">
        <v>1180</v>
      </c>
      <c r="Z180" s="48" t="s">
        <v>1181</v>
      </c>
      <c r="AA180" s="48" t="s">
        <v>1184</v>
      </c>
      <c r="AB180" s="48" t="s">
        <v>1186</v>
      </c>
      <c r="AC180" s="48" t="s">
        <v>1187</v>
      </c>
      <c r="AD180" s="48" t="s">
        <v>1188</v>
      </c>
      <c r="AE180" s="48" t="s">
        <v>1191</v>
      </c>
      <c r="AF180" s="48" t="s">
        <v>1192</v>
      </c>
      <c r="AG180" s="48" t="s">
        <v>1193</v>
      </c>
      <c r="AH180" s="48" t="s">
        <v>1194</v>
      </c>
      <c r="AI180" s="68" t="s">
        <v>905</v>
      </c>
      <c r="AJ180" s="1" t="s">
        <v>1124</v>
      </c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</row>
    <row r="181" spans="1:36" ht="15.75" customHeight="1">
      <c r="A181" s="12">
        <v>1</v>
      </c>
      <c r="B181" s="5" t="s">
        <v>944</v>
      </c>
      <c r="C181" s="5" t="s">
        <v>977</v>
      </c>
      <c r="D181" s="5" t="s">
        <v>975</v>
      </c>
      <c r="E181" s="55">
        <v>37160</v>
      </c>
      <c r="F181" s="75">
        <v>4</v>
      </c>
      <c r="H181" s="75">
        <v>15</v>
      </c>
      <c r="K181" s="30">
        <v>2</v>
      </c>
      <c r="L181" s="30">
        <v>2</v>
      </c>
      <c r="R181" s="87">
        <v>17</v>
      </c>
      <c r="S181" s="87">
        <v>17</v>
      </c>
      <c r="V181" s="87">
        <v>17</v>
      </c>
      <c r="W181" s="87">
        <v>17</v>
      </c>
      <c r="X181" s="87">
        <v>17</v>
      </c>
      <c r="Y181" s="87">
        <v>17</v>
      </c>
      <c r="AA181" s="87">
        <v>17</v>
      </c>
      <c r="AB181" s="75">
        <v>13</v>
      </c>
      <c r="AC181" s="87">
        <v>15</v>
      </c>
      <c r="AD181" s="75"/>
      <c r="AE181" s="87">
        <v>17</v>
      </c>
      <c r="AF181" s="75">
        <v>11</v>
      </c>
      <c r="AG181" s="87">
        <v>17</v>
      </c>
      <c r="AH181" s="75"/>
      <c r="AI181" s="69">
        <f>AG181+AE181+AC181+AA181+SUM(R181:Y181)</f>
        <v>168</v>
      </c>
      <c r="AJ181" s="5">
        <f aca="true" t="shared" si="8" ref="AJ181:AJ212">COUNT(F181:AH181)</f>
        <v>16</v>
      </c>
    </row>
    <row r="182" spans="1:36" ht="15.75" customHeight="1">
      <c r="A182" s="12">
        <v>2</v>
      </c>
      <c r="B182" s="5" t="s">
        <v>944</v>
      </c>
      <c r="C182" s="5" t="s">
        <v>947</v>
      </c>
      <c r="D182" s="5" t="s">
        <v>948</v>
      </c>
      <c r="E182" s="55">
        <v>36856</v>
      </c>
      <c r="F182" s="30">
        <v>4</v>
      </c>
      <c r="H182" s="87">
        <v>17</v>
      </c>
      <c r="K182" s="75">
        <v>13</v>
      </c>
      <c r="L182" s="87">
        <v>15</v>
      </c>
      <c r="M182" s="87">
        <v>17</v>
      </c>
      <c r="N182" s="87">
        <v>17</v>
      </c>
      <c r="O182" s="87">
        <v>17</v>
      </c>
      <c r="T182" s="87">
        <v>17</v>
      </c>
      <c r="U182" s="87">
        <v>17</v>
      </c>
      <c r="Z182" s="87">
        <v>15</v>
      </c>
      <c r="AC182" s="75"/>
      <c r="AD182" s="87">
        <v>15</v>
      </c>
      <c r="AE182" s="75"/>
      <c r="AF182" s="87">
        <v>17</v>
      </c>
      <c r="AG182" s="75"/>
      <c r="AH182" s="75"/>
      <c r="AI182" s="69">
        <f>SUM(L182:AF182)+H182</f>
        <v>164</v>
      </c>
      <c r="AJ182" s="5">
        <f t="shared" si="8"/>
        <v>12</v>
      </c>
    </row>
    <row r="183" spans="1:36" ht="15.75" customHeight="1">
      <c r="A183" s="12">
        <v>3</v>
      </c>
      <c r="B183" s="5" t="s">
        <v>944</v>
      </c>
      <c r="C183" s="5" t="s">
        <v>342</v>
      </c>
      <c r="D183" s="5" t="s">
        <v>343</v>
      </c>
      <c r="E183" s="55">
        <v>36812</v>
      </c>
      <c r="F183" s="75">
        <v>6</v>
      </c>
      <c r="H183" s="30">
        <v>4</v>
      </c>
      <c r="I183" s="87">
        <v>15</v>
      </c>
      <c r="J183" s="87">
        <v>15</v>
      </c>
      <c r="K183" s="87">
        <v>15</v>
      </c>
      <c r="L183" s="87">
        <v>17</v>
      </c>
      <c r="V183" s="87">
        <v>13</v>
      </c>
      <c r="W183" s="87">
        <v>13</v>
      </c>
      <c r="X183" s="75">
        <v>11</v>
      </c>
      <c r="Y183" s="75">
        <v>11</v>
      </c>
      <c r="Z183" s="87">
        <v>13</v>
      </c>
      <c r="AA183" s="87">
        <v>13</v>
      </c>
      <c r="AB183" s="87">
        <v>15</v>
      </c>
      <c r="AC183" s="87">
        <v>17</v>
      </c>
      <c r="AD183" s="75"/>
      <c r="AE183" s="75"/>
      <c r="AF183" s="75"/>
      <c r="AG183" s="75">
        <v>15</v>
      </c>
      <c r="AH183" s="75"/>
      <c r="AI183" s="69">
        <f>SUM(Z183:AC183)+V183+W183+SUM(I183:L183)</f>
        <v>146</v>
      </c>
      <c r="AJ183" s="5">
        <f t="shared" si="8"/>
        <v>15</v>
      </c>
    </row>
    <row r="184" spans="1:36" ht="15.75" customHeight="1">
      <c r="A184" s="12">
        <v>4</v>
      </c>
      <c r="B184" s="5" t="s">
        <v>944</v>
      </c>
      <c r="C184" s="5" t="s">
        <v>138</v>
      </c>
      <c r="D184" s="5" t="s">
        <v>430</v>
      </c>
      <c r="E184" s="55">
        <v>35714</v>
      </c>
      <c r="F184" s="30">
        <v>2</v>
      </c>
      <c r="G184" s="87">
        <v>13</v>
      </c>
      <c r="H184" s="75">
        <v>2</v>
      </c>
      <c r="P184" s="87">
        <v>15</v>
      </c>
      <c r="Q184" s="87">
        <v>17</v>
      </c>
      <c r="R184" s="75">
        <v>2</v>
      </c>
      <c r="S184" s="87">
        <v>13</v>
      </c>
      <c r="W184" s="75">
        <v>11</v>
      </c>
      <c r="X184" s="87">
        <v>13</v>
      </c>
      <c r="Y184" s="87">
        <v>15</v>
      </c>
      <c r="Z184" s="75">
        <v>11</v>
      </c>
      <c r="AA184" s="75"/>
      <c r="AB184" s="75"/>
      <c r="AC184" s="87">
        <v>13</v>
      </c>
      <c r="AD184" s="87">
        <v>13</v>
      </c>
      <c r="AE184" s="87">
        <v>15</v>
      </c>
      <c r="AF184" s="87">
        <v>13</v>
      </c>
      <c r="AG184" s="75">
        <v>11</v>
      </c>
      <c r="AH184" s="75"/>
      <c r="AI184" s="69">
        <f>SUM(AC184:AF184)+X184+Y184+S184+P184+Q184+G184</f>
        <v>140</v>
      </c>
      <c r="AJ184" s="5">
        <f t="shared" si="8"/>
        <v>16</v>
      </c>
    </row>
    <row r="185" spans="1:36" ht="15.75" customHeight="1">
      <c r="A185" s="112">
        <v>5</v>
      </c>
      <c r="B185" s="36" t="s">
        <v>944</v>
      </c>
      <c r="C185" s="36" t="s">
        <v>933</v>
      </c>
      <c r="D185" s="36" t="s">
        <v>317</v>
      </c>
      <c r="E185" s="130">
        <v>36839</v>
      </c>
      <c r="F185" s="36">
        <v>2</v>
      </c>
      <c r="G185" s="36"/>
      <c r="H185" s="110">
        <v>4</v>
      </c>
      <c r="I185" s="110">
        <v>17</v>
      </c>
      <c r="J185" s="36"/>
      <c r="K185" s="90">
        <v>2</v>
      </c>
      <c r="L185" s="90">
        <v>2</v>
      </c>
      <c r="M185" s="36"/>
      <c r="N185" s="36"/>
      <c r="O185" s="110">
        <v>15</v>
      </c>
      <c r="P185" s="36"/>
      <c r="Q185" s="36"/>
      <c r="R185" s="36"/>
      <c r="S185" s="36"/>
      <c r="T185" s="36"/>
      <c r="U185" s="36"/>
      <c r="V185" s="36"/>
      <c r="W185" s="36"/>
      <c r="X185" s="36"/>
      <c r="Y185" s="110">
        <v>13</v>
      </c>
      <c r="Z185" s="110">
        <v>9</v>
      </c>
      <c r="AA185" s="110">
        <v>15</v>
      </c>
      <c r="AB185" s="110">
        <v>17</v>
      </c>
      <c r="AC185" s="90"/>
      <c r="AD185" s="90"/>
      <c r="AE185" s="90"/>
      <c r="AF185" s="110">
        <v>15</v>
      </c>
      <c r="AG185" s="110">
        <v>13</v>
      </c>
      <c r="AH185" s="110">
        <v>17</v>
      </c>
      <c r="AI185" s="101">
        <f>SUM(Y185:AH185)+O185+I185+H185</f>
        <v>135</v>
      </c>
      <c r="AJ185" s="36">
        <f t="shared" si="8"/>
        <v>13</v>
      </c>
    </row>
    <row r="186" spans="2:36" ht="15.75" customHeight="1">
      <c r="B186" s="5" t="s">
        <v>944</v>
      </c>
      <c r="C186" s="5" t="s">
        <v>1055</v>
      </c>
      <c r="D186" s="5" t="s">
        <v>193</v>
      </c>
      <c r="E186" s="55">
        <v>36901</v>
      </c>
      <c r="G186" s="30">
        <v>17</v>
      </c>
      <c r="I186" s="30">
        <v>19</v>
      </c>
      <c r="J186" s="30">
        <v>19</v>
      </c>
      <c r="P186" s="30">
        <v>17</v>
      </c>
      <c r="Q186" s="30">
        <v>15</v>
      </c>
      <c r="R186" s="30">
        <v>19</v>
      </c>
      <c r="S186" s="30">
        <v>19</v>
      </c>
      <c r="AA186" s="75"/>
      <c r="AB186" s="75"/>
      <c r="AC186" s="75"/>
      <c r="AD186" s="75"/>
      <c r="AE186" s="75"/>
      <c r="AF186" s="75"/>
      <c r="AG186" s="75"/>
      <c r="AH186" s="75"/>
      <c r="AI186" s="69">
        <f>SUM(F186:AB186)</f>
        <v>125</v>
      </c>
      <c r="AJ186" s="5">
        <f t="shared" si="8"/>
        <v>7</v>
      </c>
    </row>
    <row r="187" spans="2:36" ht="15.75" customHeight="1">
      <c r="B187" s="5" t="s">
        <v>944</v>
      </c>
      <c r="C187" s="5" t="s">
        <v>800</v>
      </c>
      <c r="D187" s="5" t="s">
        <v>597</v>
      </c>
      <c r="E187" s="55">
        <v>36697</v>
      </c>
      <c r="F187" s="30">
        <v>2</v>
      </c>
      <c r="J187" s="30">
        <v>13</v>
      </c>
      <c r="K187" s="30">
        <v>11</v>
      </c>
      <c r="L187" s="30">
        <v>11</v>
      </c>
      <c r="M187" s="30">
        <v>15</v>
      </c>
      <c r="N187" s="30">
        <v>15</v>
      </c>
      <c r="P187" s="30">
        <v>9</v>
      </c>
      <c r="Q187" s="30">
        <v>9</v>
      </c>
      <c r="R187" s="30">
        <v>15</v>
      </c>
      <c r="S187" s="30">
        <v>4</v>
      </c>
      <c r="AC187" s="75"/>
      <c r="AD187" s="75"/>
      <c r="AE187" s="75"/>
      <c r="AF187" s="75"/>
      <c r="AG187" s="75"/>
      <c r="AH187" s="75"/>
      <c r="AI187" s="69">
        <f>SUM(F187:Z187)</f>
        <v>104</v>
      </c>
      <c r="AJ187" s="5">
        <f t="shared" si="8"/>
        <v>10</v>
      </c>
    </row>
    <row r="188" spans="2:36" ht="15.75" customHeight="1">
      <c r="B188" s="5" t="s">
        <v>944</v>
      </c>
      <c r="C188" s="5" t="s">
        <v>101</v>
      </c>
      <c r="D188" s="5" t="s">
        <v>102</v>
      </c>
      <c r="E188" s="55">
        <v>37035</v>
      </c>
      <c r="F188" s="30">
        <v>15</v>
      </c>
      <c r="H188" s="30">
        <v>11</v>
      </c>
      <c r="J188" s="30">
        <v>17</v>
      </c>
      <c r="K188" s="30">
        <v>9</v>
      </c>
      <c r="L188" s="30">
        <v>2</v>
      </c>
      <c r="M188" s="30">
        <v>13</v>
      </c>
      <c r="N188" s="30">
        <v>2</v>
      </c>
      <c r="O188" s="30">
        <v>2</v>
      </c>
      <c r="Y188" s="30">
        <v>9</v>
      </c>
      <c r="AC188" s="75"/>
      <c r="AD188" s="75"/>
      <c r="AE188" s="75"/>
      <c r="AF188" s="75"/>
      <c r="AG188" s="75"/>
      <c r="AH188" s="75"/>
      <c r="AI188" s="69">
        <f>SUM(F188:AB188)</f>
        <v>80</v>
      </c>
      <c r="AJ188" s="5">
        <f t="shared" si="8"/>
        <v>9</v>
      </c>
    </row>
    <row r="189" spans="2:36" ht="15.75" customHeight="1">
      <c r="B189" s="5" t="s">
        <v>944</v>
      </c>
      <c r="C189" s="63" t="s">
        <v>936</v>
      </c>
      <c r="D189" s="63" t="s">
        <v>361</v>
      </c>
      <c r="E189" s="55">
        <v>36844</v>
      </c>
      <c r="F189" s="30">
        <v>4</v>
      </c>
      <c r="P189" s="30">
        <v>13</v>
      </c>
      <c r="Q189" s="30">
        <v>13</v>
      </c>
      <c r="W189" s="30">
        <v>15</v>
      </c>
      <c r="X189" s="30">
        <v>15</v>
      </c>
      <c r="AA189" s="30">
        <v>2</v>
      </c>
      <c r="AB189" s="30">
        <v>9</v>
      </c>
      <c r="AC189" s="75"/>
      <c r="AD189" s="75"/>
      <c r="AE189" s="75"/>
      <c r="AF189" s="75"/>
      <c r="AG189" s="75"/>
      <c r="AH189" s="75"/>
      <c r="AI189" s="69">
        <f>SUM(F189:AB189)</f>
        <v>71</v>
      </c>
      <c r="AJ189" s="5">
        <f t="shared" si="8"/>
        <v>7</v>
      </c>
    </row>
    <row r="190" spans="2:36" ht="15.75" customHeight="1">
      <c r="B190" s="5" t="s">
        <v>944</v>
      </c>
      <c r="C190" s="5" t="s">
        <v>928</v>
      </c>
      <c r="D190" s="5" t="s">
        <v>237</v>
      </c>
      <c r="E190" s="55">
        <v>36519</v>
      </c>
      <c r="F190" s="30">
        <v>2</v>
      </c>
      <c r="H190" s="30">
        <v>2</v>
      </c>
      <c r="J190" s="87">
        <v>2</v>
      </c>
      <c r="K190" s="87">
        <v>2</v>
      </c>
      <c r="L190" s="87">
        <v>2</v>
      </c>
      <c r="M190" s="87">
        <v>2</v>
      </c>
      <c r="N190" s="87">
        <v>13</v>
      </c>
      <c r="O190" s="87">
        <v>4</v>
      </c>
      <c r="R190" s="87">
        <v>2</v>
      </c>
      <c r="S190" s="87">
        <v>15</v>
      </c>
      <c r="AA190" s="87">
        <v>11</v>
      </c>
      <c r="AB190" s="87">
        <v>11</v>
      </c>
      <c r="AC190" s="75"/>
      <c r="AD190" s="75"/>
      <c r="AE190" s="75"/>
      <c r="AF190" s="75"/>
      <c r="AG190" s="75"/>
      <c r="AH190" s="75"/>
      <c r="AI190" s="69">
        <f>SUM(J190:AB190)</f>
        <v>64</v>
      </c>
      <c r="AJ190" s="5">
        <f t="shared" si="8"/>
        <v>12</v>
      </c>
    </row>
    <row r="191" spans="2:36" ht="15.75" customHeight="1">
      <c r="B191" s="5" t="s">
        <v>944</v>
      </c>
      <c r="C191" s="5" t="s">
        <v>596</v>
      </c>
      <c r="D191" s="5" t="s">
        <v>597</v>
      </c>
      <c r="E191" s="55">
        <v>35698</v>
      </c>
      <c r="F191" s="87">
        <v>4</v>
      </c>
      <c r="J191" s="30">
        <v>2</v>
      </c>
      <c r="K191" s="87">
        <v>2</v>
      </c>
      <c r="L191" s="87">
        <v>2</v>
      </c>
      <c r="M191" s="87">
        <v>9</v>
      </c>
      <c r="N191" s="87">
        <v>2</v>
      </c>
      <c r="O191" s="87">
        <v>2</v>
      </c>
      <c r="P191" s="87">
        <v>11</v>
      </c>
      <c r="Q191" s="87">
        <v>11</v>
      </c>
      <c r="R191" s="87">
        <v>13</v>
      </c>
      <c r="S191" s="87">
        <v>4</v>
      </c>
      <c r="AI191" s="69">
        <f>SUM(K191:S191)+F191</f>
        <v>60</v>
      </c>
      <c r="AJ191" s="5">
        <f t="shared" si="8"/>
        <v>11</v>
      </c>
    </row>
    <row r="192" spans="2:36" ht="15.75" customHeight="1">
      <c r="B192" s="5" t="s">
        <v>944</v>
      </c>
      <c r="C192" s="63" t="s">
        <v>719</v>
      </c>
      <c r="D192" s="63" t="s">
        <v>720</v>
      </c>
      <c r="E192" s="55">
        <v>37035</v>
      </c>
      <c r="F192" s="30">
        <v>2</v>
      </c>
      <c r="O192" s="30">
        <v>13</v>
      </c>
      <c r="T192" s="30">
        <v>15</v>
      </c>
      <c r="U192" s="30">
        <v>13</v>
      </c>
      <c r="AH192" s="30">
        <v>15</v>
      </c>
      <c r="AI192" s="69">
        <f>SUM(F192:AH192)</f>
        <v>58</v>
      </c>
      <c r="AJ192" s="5">
        <f t="shared" si="8"/>
        <v>5</v>
      </c>
    </row>
    <row r="193" spans="2:36" ht="15.75" customHeight="1">
      <c r="B193" s="5" t="s">
        <v>944</v>
      </c>
      <c r="C193" s="5" t="s">
        <v>940</v>
      </c>
      <c r="D193" s="5" t="s">
        <v>836</v>
      </c>
      <c r="E193" s="55">
        <v>36890</v>
      </c>
      <c r="F193" s="30">
        <v>4</v>
      </c>
      <c r="H193" s="30">
        <v>4</v>
      </c>
      <c r="J193" s="30">
        <v>4</v>
      </c>
      <c r="K193" s="30">
        <v>2</v>
      </c>
      <c r="L193" s="30">
        <v>9</v>
      </c>
      <c r="M193" s="30">
        <v>11</v>
      </c>
      <c r="N193" s="30">
        <v>11</v>
      </c>
      <c r="O193" s="30">
        <v>2</v>
      </c>
      <c r="Y193" s="30">
        <v>2</v>
      </c>
      <c r="AI193" s="69">
        <f>SUM(F193:AB193)</f>
        <v>49</v>
      </c>
      <c r="AJ193" s="5">
        <f t="shared" si="8"/>
        <v>9</v>
      </c>
    </row>
    <row r="194" spans="2:36" ht="15.75" customHeight="1">
      <c r="B194" s="5" t="s">
        <v>944</v>
      </c>
      <c r="C194" s="30" t="s">
        <v>347</v>
      </c>
      <c r="D194" s="30" t="s">
        <v>348</v>
      </c>
      <c r="E194" s="55">
        <v>36046</v>
      </c>
      <c r="F194" s="30">
        <v>2</v>
      </c>
      <c r="AA194" s="30">
        <v>9</v>
      </c>
      <c r="AB194" s="30">
        <v>2</v>
      </c>
      <c r="AD194" s="30">
        <v>17</v>
      </c>
      <c r="AE194" s="30">
        <v>9</v>
      </c>
      <c r="AF194" s="30">
        <v>9</v>
      </c>
      <c r="AI194" s="69">
        <f>SUM(F194:AF194)</f>
        <v>48</v>
      </c>
      <c r="AJ194" s="5">
        <f t="shared" si="8"/>
        <v>6</v>
      </c>
    </row>
    <row r="195" spans="2:36" ht="15.75" customHeight="1">
      <c r="B195" s="5" t="s">
        <v>944</v>
      </c>
      <c r="C195" s="63" t="s">
        <v>596</v>
      </c>
      <c r="D195" s="63" t="s">
        <v>639</v>
      </c>
      <c r="E195" s="55">
        <v>37054</v>
      </c>
      <c r="F195" s="30">
        <v>6</v>
      </c>
      <c r="K195" s="30">
        <v>17</v>
      </c>
      <c r="L195" s="30">
        <v>13</v>
      </c>
      <c r="AI195" s="69">
        <f>SUM(F195:AB195)</f>
        <v>36</v>
      </c>
      <c r="AJ195" s="5">
        <f t="shared" si="8"/>
        <v>3</v>
      </c>
    </row>
    <row r="196" spans="2:36" ht="15.75" customHeight="1">
      <c r="B196" s="5" t="s">
        <v>944</v>
      </c>
      <c r="C196" s="63" t="s">
        <v>609</v>
      </c>
      <c r="D196" s="63" t="s">
        <v>608</v>
      </c>
      <c r="E196" s="55">
        <v>37185</v>
      </c>
      <c r="F196" s="30">
        <v>4</v>
      </c>
      <c r="H196" s="30">
        <v>4</v>
      </c>
      <c r="V196" s="30">
        <v>15</v>
      </c>
      <c r="AI196" s="69">
        <f>SUM(F196:AB196)</f>
        <v>23</v>
      </c>
      <c r="AJ196" s="5">
        <f t="shared" si="8"/>
        <v>3</v>
      </c>
    </row>
    <row r="197" spans="2:36" ht="15.75" customHeight="1">
      <c r="B197" s="5" t="s">
        <v>944</v>
      </c>
      <c r="C197" s="5" t="s">
        <v>921</v>
      </c>
      <c r="D197" s="5" t="s">
        <v>713</v>
      </c>
      <c r="E197" s="55">
        <v>36080</v>
      </c>
      <c r="F197" s="30">
        <v>4</v>
      </c>
      <c r="Z197" s="30">
        <v>17</v>
      </c>
      <c r="AI197" s="69">
        <f>SUM(F197:AB197)</f>
        <v>21</v>
      </c>
      <c r="AJ197" s="5">
        <f t="shared" si="8"/>
        <v>2</v>
      </c>
    </row>
    <row r="198" spans="2:36" ht="15.75" customHeight="1">
      <c r="B198" s="5" t="s">
        <v>944</v>
      </c>
      <c r="C198" s="5" t="s">
        <v>704</v>
      </c>
      <c r="D198" s="5" t="s">
        <v>705</v>
      </c>
      <c r="E198" s="55">
        <v>36945</v>
      </c>
      <c r="F198" s="30">
        <v>2</v>
      </c>
      <c r="W198" s="30">
        <v>9</v>
      </c>
      <c r="X198" s="30">
        <v>9</v>
      </c>
      <c r="AI198" s="69">
        <f>SUM(F198:AB198)</f>
        <v>20</v>
      </c>
      <c r="AJ198" s="5">
        <f t="shared" si="8"/>
        <v>3</v>
      </c>
    </row>
    <row r="199" spans="2:36" ht="15.75" customHeight="1">
      <c r="B199" s="5" t="s">
        <v>944</v>
      </c>
      <c r="C199" s="5" t="s">
        <v>391</v>
      </c>
      <c r="D199" s="5" t="s">
        <v>392</v>
      </c>
      <c r="E199" s="55">
        <v>36860</v>
      </c>
      <c r="F199" s="30">
        <v>2</v>
      </c>
      <c r="AE199" s="30">
        <v>11</v>
      </c>
      <c r="AI199" s="69">
        <f>SUM(F199:AF199)</f>
        <v>13</v>
      </c>
      <c r="AJ199" s="5">
        <f t="shared" si="8"/>
        <v>2</v>
      </c>
    </row>
    <row r="200" spans="2:36" ht="15.75" customHeight="1">
      <c r="B200" s="5" t="s">
        <v>944</v>
      </c>
      <c r="C200" s="5" t="s">
        <v>374</v>
      </c>
      <c r="D200" s="5" t="s">
        <v>937</v>
      </c>
      <c r="E200" s="55">
        <v>37201</v>
      </c>
      <c r="F200" s="30">
        <v>4</v>
      </c>
      <c r="G200" s="30">
        <v>4</v>
      </c>
      <c r="AI200" s="69">
        <f aca="true" t="shared" si="9" ref="AI200:AI214">SUM(F200:AB200)</f>
        <v>8</v>
      </c>
      <c r="AJ200" s="5">
        <f t="shared" si="8"/>
        <v>2</v>
      </c>
    </row>
    <row r="201" spans="2:36" ht="15.75" customHeight="1">
      <c r="B201" s="5" t="s">
        <v>944</v>
      </c>
      <c r="C201" s="5" t="s">
        <v>933</v>
      </c>
      <c r="D201" s="5" t="s">
        <v>550</v>
      </c>
      <c r="E201" s="55">
        <v>36552</v>
      </c>
      <c r="F201" s="30">
        <v>2</v>
      </c>
      <c r="R201" s="30">
        <v>2</v>
      </c>
      <c r="S201" s="30">
        <v>4</v>
      </c>
      <c r="AI201" s="69">
        <f t="shared" si="9"/>
        <v>8</v>
      </c>
      <c r="AJ201" s="5">
        <f t="shared" si="8"/>
        <v>3</v>
      </c>
    </row>
    <row r="202" spans="2:36" ht="15.75" customHeight="1">
      <c r="B202" s="5" t="s">
        <v>944</v>
      </c>
      <c r="C202" s="5" t="s">
        <v>338</v>
      </c>
      <c r="D202" s="5" t="s">
        <v>339</v>
      </c>
      <c r="E202" s="55">
        <v>37019</v>
      </c>
      <c r="F202" s="30">
        <v>2</v>
      </c>
      <c r="G202" s="30">
        <v>4</v>
      </c>
      <c r="AI202" s="69">
        <f t="shared" si="9"/>
        <v>6</v>
      </c>
      <c r="AJ202" s="5">
        <f t="shared" si="8"/>
        <v>2</v>
      </c>
    </row>
    <row r="203" spans="2:36" ht="15.75" customHeight="1">
      <c r="B203" s="5" t="s">
        <v>944</v>
      </c>
      <c r="C203" s="5" t="s">
        <v>296</v>
      </c>
      <c r="D203" s="5" t="s">
        <v>421</v>
      </c>
      <c r="E203" s="55">
        <v>36794</v>
      </c>
      <c r="F203" s="30">
        <v>4</v>
      </c>
      <c r="AI203" s="69">
        <f t="shared" si="9"/>
        <v>4</v>
      </c>
      <c r="AJ203" s="5">
        <f t="shared" si="8"/>
        <v>1</v>
      </c>
    </row>
    <row r="204" spans="2:36" ht="15.75" customHeight="1">
      <c r="B204" s="5" t="s">
        <v>944</v>
      </c>
      <c r="C204" s="63" t="s">
        <v>596</v>
      </c>
      <c r="D204" s="63" t="s">
        <v>723</v>
      </c>
      <c r="E204" s="55">
        <v>36725</v>
      </c>
      <c r="F204" s="30">
        <v>4</v>
      </c>
      <c r="AI204" s="69">
        <f t="shared" si="9"/>
        <v>4</v>
      </c>
      <c r="AJ204" s="5">
        <f t="shared" si="8"/>
        <v>1</v>
      </c>
    </row>
    <row r="205" spans="2:36" ht="15.75" customHeight="1">
      <c r="B205" s="5" t="s">
        <v>944</v>
      </c>
      <c r="C205" s="5" t="s">
        <v>67</v>
      </c>
      <c r="D205" s="5" t="s">
        <v>602</v>
      </c>
      <c r="E205" s="55">
        <v>36309</v>
      </c>
      <c r="F205" s="30">
        <v>4</v>
      </c>
      <c r="AI205" s="69">
        <f t="shared" si="9"/>
        <v>4</v>
      </c>
      <c r="AJ205" s="5">
        <f t="shared" si="8"/>
        <v>1</v>
      </c>
    </row>
    <row r="206" spans="2:36" ht="15.75" customHeight="1">
      <c r="B206" s="5" t="s">
        <v>944</v>
      </c>
      <c r="C206" s="5" t="s">
        <v>224</v>
      </c>
      <c r="D206" s="5" t="s">
        <v>225</v>
      </c>
      <c r="E206" s="55">
        <v>36143</v>
      </c>
      <c r="F206" s="30">
        <v>4</v>
      </c>
      <c r="AI206" s="69">
        <f t="shared" si="9"/>
        <v>4</v>
      </c>
      <c r="AJ206" s="5">
        <f t="shared" si="8"/>
        <v>1</v>
      </c>
    </row>
    <row r="207" spans="2:36" ht="15.75" customHeight="1">
      <c r="B207" s="5" t="s">
        <v>944</v>
      </c>
      <c r="C207" s="5" t="s">
        <v>564</v>
      </c>
      <c r="D207" s="5" t="s">
        <v>764</v>
      </c>
      <c r="E207" s="55">
        <v>37168</v>
      </c>
      <c r="F207" s="30">
        <v>2</v>
      </c>
      <c r="AI207" s="69">
        <f t="shared" si="9"/>
        <v>2</v>
      </c>
      <c r="AJ207" s="5">
        <f t="shared" si="8"/>
        <v>1</v>
      </c>
    </row>
    <row r="208" spans="2:36" ht="15.75" customHeight="1">
      <c r="B208" s="5" t="s">
        <v>944</v>
      </c>
      <c r="C208" s="5" t="s">
        <v>284</v>
      </c>
      <c r="D208" s="5" t="s">
        <v>285</v>
      </c>
      <c r="E208" s="55">
        <v>37049</v>
      </c>
      <c r="F208" s="30">
        <v>2</v>
      </c>
      <c r="AI208" s="69">
        <f t="shared" si="9"/>
        <v>2</v>
      </c>
      <c r="AJ208" s="5">
        <f t="shared" si="8"/>
        <v>1</v>
      </c>
    </row>
    <row r="209" spans="2:36" ht="15.75" customHeight="1">
      <c r="B209" s="5" t="s">
        <v>944</v>
      </c>
      <c r="C209" s="5" t="s">
        <v>667</v>
      </c>
      <c r="D209" s="5" t="s">
        <v>67</v>
      </c>
      <c r="E209" s="55">
        <v>36941</v>
      </c>
      <c r="F209" s="30">
        <v>2</v>
      </c>
      <c r="AI209" s="69">
        <f t="shared" si="9"/>
        <v>2</v>
      </c>
      <c r="AJ209" s="5">
        <f t="shared" si="8"/>
        <v>1</v>
      </c>
    </row>
    <row r="210" spans="2:36" ht="15.75" customHeight="1">
      <c r="B210" s="5" t="s">
        <v>944</v>
      </c>
      <c r="C210" s="5" t="s">
        <v>941</v>
      </c>
      <c r="D210" s="5" t="s">
        <v>840</v>
      </c>
      <c r="E210" s="55">
        <v>36798</v>
      </c>
      <c r="F210" s="30">
        <v>2</v>
      </c>
      <c r="AI210" s="69">
        <f t="shared" si="9"/>
        <v>2</v>
      </c>
      <c r="AJ210" s="5">
        <f t="shared" si="8"/>
        <v>1</v>
      </c>
    </row>
    <row r="211" spans="2:36" ht="15.75" customHeight="1">
      <c r="B211" s="5" t="s">
        <v>944</v>
      </c>
      <c r="C211" s="5" t="s">
        <v>114</v>
      </c>
      <c r="D211" s="5" t="s">
        <v>115</v>
      </c>
      <c r="E211" s="55">
        <v>36779</v>
      </c>
      <c r="F211" s="30">
        <v>2</v>
      </c>
      <c r="AI211" s="69">
        <f t="shared" si="9"/>
        <v>2</v>
      </c>
      <c r="AJ211" s="5">
        <f t="shared" si="8"/>
        <v>1</v>
      </c>
    </row>
    <row r="212" spans="2:36" ht="15.75" customHeight="1">
      <c r="B212" s="5" t="s">
        <v>944</v>
      </c>
      <c r="C212" s="5" t="s">
        <v>313</v>
      </c>
      <c r="D212" s="5" t="s">
        <v>310</v>
      </c>
      <c r="E212" s="55">
        <v>36753</v>
      </c>
      <c r="F212" s="30">
        <v>2</v>
      </c>
      <c r="AI212" s="69">
        <f t="shared" si="9"/>
        <v>2</v>
      </c>
      <c r="AJ212" s="5">
        <f t="shared" si="8"/>
        <v>1</v>
      </c>
    </row>
    <row r="213" spans="2:36" ht="15.75" customHeight="1">
      <c r="B213" s="5" t="s">
        <v>944</v>
      </c>
      <c r="C213" s="5" t="s">
        <v>487</v>
      </c>
      <c r="D213" s="5" t="s">
        <v>488</v>
      </c>
      <c r="E213" s="55">
        <v>36749</v>
      </c>
      <c r="F213" s="30">
        <v>2</v>
      </c>
      <c r="AI213" s="69">
        <f t="shared" si="9"/>
        <v>2</v>
      </c>
      <c r="AJ213" s="5">
        <f aca="true" t="shared" si="10" ref="AJ213:AJ229">COUNT(F213:AH213)</f>
        <v>1</v>
      </c>
    </row>
    <row r="214" spans="2:36" ht="15.75" customHeight="1">
      <c r="B214" s="5" t="s">
        <v>944</v>
      </c>
      <c r="C214" s="5" t="s">
        <v>605</v>
      </c>
      <c r="D214" s="5" t="s">
        <v>963</v>
      </c>
      <c r="E214" s="55">
        <v>37141</v>
      </c>
      <c r="F214" s="30">
        <v>2</v>
      </c>
      <c r="AI214" s="69">
        <f t="shared" si="9"/>
        <v>2</v>
      </c>
      <c r="AJ214" s="5">
        <f t="shared" si="10"/>
        <v>1</v>
      </c>
    </row>
    <row r="215" spans="2:36" ht="15.75" customHeight="1">
      <c r="B215" s="5" t="s">
        <v>944</v>
      </c>
      <c r="C215" s="5" t="s">
        <v>917</v>
      </c>
      <c r="D215" s="5" t="s">
        <v>147</v>
      </c>
      <c r="E215" s="55">
        <v>36574</v>
      </c>
      <c r="AF215" s="30">
        <v>2</v>
      </c>
      <c r="AI215" s="69">
        <f>SUM(F215:AF215)</f>
        <v>2</v>
      </c>
      <c r="AJ215" s="5">
        <f t="shared" si="10"/>
        <v>1</v>
      </c>
    </row>
    <row r="216" spans="2:36" ht="15.75" customHeight="1">
      <c r="B216" s="5" t="s">
        <v>944</v>
      </c>
      <c r="C216" s="5" t="s">
        <v>919</v>
      </c>
      <c r="D216" s="5" t="s">
        <v>153</v>
      </c>
      <c r="E216" s="55">
        <v>36902</v>
      </c>
      <c r="AI216" s="69">
        <f aca="true" t="shared" si="11" ref="AI216:AI229">SUM(F216:AB216)</f>
        <v>0</v>
      </c>
      <c r="AJ216" s="5">
        <f t="shared" si="10"/>
        <v>0</v>
      </c>
    </row>
    <row r="217" spans="2:36" ht="15.75" customHeight="1">
      <c r="B217" s="5" t="s">
        <v>944</v>
      </c>
      <c r="C217" s="5" t="s">
        <v>821</v>
      </c>
      <c r="D217" s="5" t="s">
        <v>433</v>
      </c>
      <c r="E217" s="55">
        <v>36861</v>
      </c>
      <c r="AI217" s="69">
        <f t="shared" si="11"/>
        <v>0</v>
      </c>
      <c r="AJ217" s="5">
        <f t="shared" si="10"/>
        <v>0</v>
      </c>
    </row>
    <row r="218" spans="2:36" ht="15.75" customHeight="1">
      <c r="B218" s="5" t="s">
        <v>944</v>
      </c>
      <c r="C218" s="5" t="s">
        <v>626</v>
      </c>
      <c r="D218" s="5" t="s">
        <v>624</v>
      </c>
      <c r="E218" s="55">
        <v>36855</v>
      </c>
      <c r="AI218" s="69">
        <f t="shared" si="11"/>
        <v>0</v>
      </c>
      <c r="AJ218" s="5">
        <f t="shared" si="10"/>
        <v>0</v>
      </c>
    </row>
    <row r="219" spans="2:36" ht="15.75" customHeight="1">
      <c r="B219" s="5" t="s">
        <v>944</v>
      </c>
      <c r="C219" s="5" t="s">
        <v>825</v>
      </c>
      <c r="D219" s="5" t="s">
        <v>430</v>
      </c>
      <c r="E219" s="55">
        <v>36822</v>
      </c>
      <c r="AI219" s="69">
        <f t="shared" si="11"/>
        <v>0</v>
      </c>
      <c r="AJ219" s="5">
        <f t="shared" si="10"/>
        <v>0</v>
      </c>
    </row>
    <row r="220" spans="2:36" ht="15.75" customHeight="1">
      <c r="B220" s="5" t="s">
        <v>944</v>
      </c>
      <c r="C220" s="5" t="s">
        <v>930</v>
      </c>
      <c r="D220" s="5" t="s">
        <v>281</v>
      </c>
      <c r="E220" s="55">
        <v>36820</v>
      </c>
      <c r="AI220" s="69">
        <f t="shared" si="11"/>
        <v>0</v>
      </c>
      <c r="AJ220" s="5">
        <f t="shared" si="10"/>
        <v>0</v>
      </c>
    </row>
    <row r="221" spans="2:36" ht="15.75" customHeight="1">
      <c r="B221" s="5" t="s">
        <v>944</v>
      </c>
      <c r="C221" s="5" t="s">
        <v>634</v>
      </c>
      <c r="D221" s="5" t="s">
        <v>635</v>
      </c>
      <c r="E221" s="55">
        <v>36788</v>
      </c>
      <c r="AI221" s="69">
        <f t="shared" si="11"/>
        <v>0</v>
      </c>
      <c r="AJ221" s="5">
        <f t="shared" si="10"/>
        <v>0</v>
      </c>
    </row>
    <row r="222" spans="2:36" ht="15.75" customHeight="1">
      <c r="B222" s="5" t="s">
        <v>944</v>
      </c>
      <c r="C222" s="5" t="s">
        <v>313</v>
      </c>
      <c r="D222" s="5" t="s">
        <v>433</v>
      </c>
      <c r="E222" s="55">
        <v>36588</v>
      </c>
      <c r="AI222" s="69">
        <f t="shared" si="11"/>
        <v>0</v>
      </c>
      <c r="AJ222" s="5">
        <f t="shared" si="10"/>
        <v>0</v>
      </c>
    </row>
    <row r="223" spans="2:36" ht="15.75" customHeight="1">
      <c r="B223" s="5" t="s">
        <v>944</v>
      </c>
      <c r="C223" s="5" t="s">
        <v>374</v>
      </c>
      <c r="D223" s="5" t="s">
        <v>423</v>
      </c>
      <c r="E223" s="55">
        <v>36229</v>
      </c>
      <c r="AI223" s="69">
        <f t="shared" si="11"/>
        <v>0</v>
      </c>
      <c r="AJ223" s="5">
        <f t="shared" si="10"/>
        <v>0</v>
      </c>
    </row>
    <row r="224" spans="2:36" ht="15.75" customHeight="1">
      <c r="B224" s="5" t="s">
        <v>944</v>
      </c>
      <c r="C224" s="5" t="s">
        <v>1008</v>
      </c>
      <c r="D224" s="5" t="s">
        <v>1003</v>
      </c>
      <c r="E224" s="55">
        <v>35651</v>
      </c>
      <c r="AI224" s="69">
        <f t="shared" si="11"/>
        <v>0</v>
      </c>
      <c r="AJ224" s="5">
        <f t="shared" si="10"/>
        <v>0</v>
      </c>
    </row>
    <row r="225" spans="2:36" ht="15.75" customHeight="1">
      <c r="B225" s="5" t="s">
        <v>944</v>
      </c>
      <c r="C225" s="5" t="s">
        <v>1015</v>
      </c>
      <c r="D225" s="5" t="s">
        <v>1013</v>
      </c>
      <c r="E225" s="55">
        <v>36660</v>
      </c>
      <c r="AI225" s="69">
        <f t="shared" si="11"/>
        <v>0</v>
      </c>
      <c r="AJ225" s="5">
        <f t="shared" si="10"/>
        <v>0</v>
      </c>
    </row>
    <row r="226" spans="2:36" ht="15.75" customHeight="1">
      <c r="B226" s="5" t="s">
        <v>944</v>
      </c>
      <c r="C226" s="5" t="s">
        <v>1046</v>
      </c>
      <c r="D226" s="5" t="s">
        <v>602</v>
      </c>
      <c r="E226" s="55">
        <v>36945</v>
      </c>
      <c r="AI226" s="69">
        <f t="shared" si="11"/>
        <v>0</v>
      </c>
      <c r="AJ226" s="5">
        <f t="shared" si="10"/>
        <v>0</v>
      </c>
    </row>
    <row r="227" spans="2:36" ht="15.75" customHeight="1">
      <c r="B227" s="5" t="s">
        <v>944</v>
      </c>
      <c r="C227" s="5" t="s">
        <v>1091</v>
      </c>
      <c r="D227" s="5" t="s">
        <v>1092</v>
      </c>
      <c r="E227" s="55">
        <v>36479</v>
      </c>
      <c r="AI227" s="69">
        <f t="shared" si="11"/>
        <v>0</v>
      </c>
      <c r="AJ227" s="5">
        <f t="shared" si="10"/>
        <v>0</v>
      </c>
    </row>
    <row r="228" spans="2:36" ht="15.75" customHeight="1">
      <c r="B228" s="5" t="s">
        <v>944</v>
      </c>
      <c r="C228" s="5" t="s">
        <v>1099</v>
      </c>
      <c r="D228" s="5" t="s">
        <v>1100</v>
      </c>
      <c r="E228" s="55">
        <v>37049</v>
      </c>
      <c r="AI228" s="69">
        <f t="shared" si="11"/>
        <v>0</v>
      </c>
      <c r="AJ228" s="5">
        <f t="shared" si="10"/>
        <v>0</v>
      </c>
    </row>
    <row r="229" spans="2:36" ht="15.75" customHeight="1">
      <c r="B229" s="5" t="s">
        <v>944</v>
      </c>
      <c r="C229" s="5" t="s">
        <v>208</v>
      </c>
      <c r="D229" s="5" t="s">
        <v>1166</v>
      </c>
      <c r="E229" s="55">
        <v>37068</v>
      </c>
      <c r="AI229" s="69">
        <f t="shared" si="11"/>
        <v>0</v>
      </c>
      <c r="AJ229" s="5">
        <f t="shared" si="10"/>
        <v>0</v>
      </c>
    </row>
    <row r="230" ht="15.75" customHeight="1">
      <c r="AI230" s="50"/>
    </row>
    <row r="231" ht="15.75" customHeight="1">
      <c r="AI231" s="50"/>
    </row>
    <row r="232" ht="15.75" customHeight="1">
      <c r="AI232" s="50"/>
    </row>
    <row r="233" ht="15.75" customHeight="1">
      <c r="AI233" s="50"/>
    </row>
    <row r="234" ht="15.75" customHeight="1">
      <c r="AI234" s="50"/>
    </row>
    <row r="235" ht="15.75" customHeight="1">
      <c r="AI235" s="50"/>
    </row>
    <row r="236" ht="15.75" customHeight="1">
      <c r="AI236" s="50"/>
    </row>
    <row r="237" ht="15.75" customHeight="1">
      <c r="AI237" s="50"/>
    </row>
    <row r="238" ht="15.75" customHeight="1">
      <c r="AI238" s="50"/>
    </row>
    <row r="239" ht="15.75" customHeight="1">
      <c r="AI239" s="50"/>
    </row>
    <row r="240" ht="15.75" customHeight="1">
      <c r="AI240" s="50"/>
    </row>
    <row r="241" ht="15.75" customHeight="1">
      <c r="AI241" s="50"/>
    </row>
    <row r="242" ht="15.75" customHeight="1">
      <c r="AI242" s="50"/>
    </row>
    <row r="243" ht="15.75" customHeight="1">
      <c r="AI243" s="50"/>
    </row>
    <row r="244" ht="15.75" customHeight="1">
      <c r="AI244" s="50"/>
    </row>
    <row r="245" ht="15.75" customHeight="1">
      <c r="AI245" s="50"/>
    </row>
    <row r="246" ht="15.75" customHeight="1">
      <c r="AI246" s="50"/>
    </row>
    <row r="247" ht="15.75" customHeight="1">
      <c r="AI247" s="50"/>
    </row>
    <row r="248" ht="15.75" customHeight="1">
      <c r="AI248" s="50"/>
    </row>
    <row r="249" ht="15.75" customHeight="1">
      <c r="AI249" s="50"/>
    </row>
    <row r="250" ht="15.75" customHeight="1">
      <c r="AI250" s="50"/>
    </row>
    <row r="251" ht="15.75" customHeight="1">
      <c r="AI251" s="50"/>
    </row>
    <row r="252" ht="15.75" customHeight="1">
      <c r="AI252" s="50"/>
    </row>
    <row r="253" ht="15.75" customHeight="1">
      <c r="AI253" s="50"/>
    </row>
    <row r="254" ht="15.75" customHeight="1">
      <c r="AI254" s="50"/>
    </row>
    <row r="255" ht="15.75" customHeight="1">
      <c r="AI255" s="50"/>
    </row>
    <row r="256" ht="15.75" customHeight="1">
      <c r="AI256" s="50"/>
    </row>
    <row r="257" ht="15.75" customHeight="1">
      <c r="AI257" s="50"/>
    </row>
    <row r="258" ht="15.75" customHeight="1">
      <c r="AI258" s="50"/>
    </row>
    <row r="259" ht="15.75" customHeight="1">
      <c r="AI259" s="50"/>
    </row>
    <row r="260" ht="15.75" customHeight="1">
      <c r="AI260" s="50"/>
    </row>
    <row r="261" ht="15.75" customHeight="1">
      <c r="AI261" s="50"/>
    </row>
    <row r="262" ht="15.75" customHeight="1">
      <c r="AI262" s="50"/>
    </row>
    <row r="263" ht="15.75" customHeight="1">
      <c r="AI263" s="50"/>
    </row>
    <row r="264" ht="15.75" customHeight="1">
      <c r="AI264" s="50"/>
    </row>
    <row r="265" ht="15.75" customHeight="1">
      <c r="AI265" s="50"/>
    </row>
    <row r="266" ht="15.75" customHeight="1">
      <c r="AI266" s="50"/>
    </row>
    <row r="267" ht="15.75" customHeight="1">
      <c r="AI267" s="50"/>
    </row>
    <row r="268" ht="15.75" customHeight="1">
      <c r="AI268" s="50"/>
    </row>
    <row r="269" ht="15.75" customHeight="1">
      <c r="AI269" s="50"/>
    </row>
    <row r="270" ht="15.75" customHeight="1">
      <c r="AI270" s="50"/>
    </row>
    <row r="271" ht="15.75" customHeight="1">
      <c r="AI271" s="50"/>
    </row>
    <row r="272" ht="15.75" customHeight="1">
      <c r="AI272" s="50"/>
    </row>
    <row r="273" ht="15.75" customHeight="1">
      <c r="AI273" s="50"/>
    </row>
    <row r="274" ht="15.75" customHeight="1">
      <c r="AI274" s="50"/>
    </row>
    <row r="275" ht="15.75" customHeight="1">
      <c r="AI275" s="50"/>
    </row>
    <row r="276" ht="15.75" customHeight="1">
      <c r="AI276" s="50"/>
    </row>
    <row r="277" ht="15.75" customHeight="1">
      <c r="AI277" s="50"/>
    </row>
    <row r="278" ht="15.75" customHeight="1">
      <c r="AI278" s="50"/>
    </row>
    <row r="279" ht="15.75" customHeight="1">
      <c r="AI279" s="50"/>
    </row>
    <row r="280" ht="15.75" customHeight="1">
      <c r="AI280" s="50"/>
    </row>
    <row r="281" ht="15.75" customHeight="1">
      <c r="AI281" s="50"/>
    </row>
    <row r="282" ht="15.75" customHeight="1">
      <c r="AI282" s="50"/>
    </row>
    <row r="283" ht="15.75" customHeight="1">
      <c r="AI283" s="50"/>
    </row>
    <row r="284" ht="15.75" customHeight="1">
      <c r="AI284" s="50"/>
    </row>
    <row r="285" ht="15.75" customHeight="1">
      <c r="AI285" s="50"/>
    </row>
    <row r="286" ht="15.75" customHeight="1">
      <c r="AI286" s="50"/>
    </row>
    <row r="287" ht="15.75" customHeight="1">
      <c r="AI287" s="50"/>
    </row>
    <row r="288" ht="15.75" customHeight="1">
      <c r="AI288" s="50"/>
    </row>
    <row r="289" ht="15.75" customHeight="1">
      <c r="AI289" s="50"/>
    </row>
    <row r="290" ht="15.75" customHeight="1">
      <c r="AI290" s="50"/>
    </row>
    <row r="291" ht="15.75" customHeight="1">
      <c r="AI291" s="50"/>
    </row>
    <row r="292" ht="15.75" customHeight="1">
      <c r="AI292" s="50"/>
    </row>
    <row r="293" ht="15.75" customHeight="1">
      <c r="AI293" s="50"/>
    </row>
    <row r="294" ht="15.75" customHeight="1">
      <c r="AI294" s="50"/>
    </row>
    <row r="295" ht="15.75" customHeight="1">
      <c r="AI295" s="50"/>
    </row>
    <row r="296" ht="15.75" customHeight="1">
      <c r="AI296" s="50"/>
    </row>
    <row r="297" ht="15.75" customHeight="1">
      <c r="AI297" s="50"/>
    </row>
    <row r="298" ht="15.75" customHeight="1">
      <c r="AI298" s="50"/>
    </row>
    <row r="299" ht="15.75" customHeight="1">
      <c r="AI299" s="50"/>
    </row>
    <row r="300" ht="15.75" customHeight="1">
      <c r="AI300" s="50"/>
    </row>
    <row r="301" ht="15.75" customHeight="1">
      <c r="AI301" s="50"/>
    </row>
    <row r="302" ht="15.75" customHeight="1">
      <c r="AI302" s="50"/>
    </row>
    <row r="303" ht="15.75" customHeight="1">
      <c r="AI303" s="50"/>
    </row>
    <row r="304" ht="15.75" customHeight="1">
      <c r="AI304" s="50"/>
    </row>
    <row r="305" ht="15.75" customHeight="1">
      <c r="AI305" s="50"/>
    </row>
    <row r="306" ht="15.75" customHeight="1">
      <c r="AI306" s="50"/>
    </row>
    <row r="307" ht="15.75" customHeight="1">
      <c r="AI307" s="50"/>
    </row>
    <row r="308" ht="15.75" customHeight="1">
      <c r="AI308" s="50"/>
    </row>
    <row r="309" ht="15.75" customHeight="1">
      <c r="AI309" s="50"/>
    </row>
    <row r="310" ht="15.75" customHeight="1">
      <c r="AI310" s="50"/>
    </row>
    <row r="311" ht="15.75" customHeight="1">
      <c r="AI311" s="50"/>
    </row>
    <row r="312" ht="15.75" customHeight="1">
      <c r="AI312" s="50"/>
    </row>
    <row r="313" ht="15.75" customHeight="1">
      <c r="AI313" s="50"/>
    </row>
    <row r="314" ht="15.75" customHeight="1">
      <c r="AI314" s="50"/>
    </row>
    <row r="315" ht="15.75" customHeight="1">
      <c r="AI315" s="50"/>
    </row>
    <row r="316" ht="15.75" customHeight="1">
      <c r="AI316" s="50"/>
    </row>
    <row r="317" ht="15.75" customHeight="1">
      <c r="AI317" s="50"/>
    </row>
    <row r="318" ht="15.75" customHeight="1">
      <c r="AI318" s="50"/>
    </row>
    <row r="319" ht="15.75" customHeight="1">
      <c r="AI319" s="50"/>
    </row>
    <row r="320" ht="15.75" customHeight="1">
      <c r="AI320" s="50"/>
    </row>
    <row r="321" ht="15.75" customHeight="1">
      <c r="AI321" s="50"/>
    </row>
    <row r="322" ht="15.75" customHeight="1">
      <c r="AI322" s="50"/>
    </row>
    <row r="323" ht="15.75" customHeight="1">
      <c r="AI323" s="50"/>
    </row>
    <row r="324" ht="15.75" customHeight="1">
      <c r="AI324" s="50"/>
    </row>
    <row r="325" ht="15.75" customHeight="1">
      <c r="AI325" s="50"/>
    </row>
    <row r="326" ht="15.75" customHeight="1">
      <c r="AI326" s="50"/>
    </row>
    <row r="327" ht="15.75" customHeight="1">
      <c r="AI327" s="50"/>
    </row>
    <row r="328" ht="15.75" customHeight="1">
      <c r="AI328" s="50"/>
    </row>
    <row r="329" ht="15.75" customHeight="1">
      <c r="AI329" s="50"/>
    </row>
    <row r="330" ht="15.75" customHeight="1">
      <c r="AI330" s="50"/>
    </row>
    <row r="331" ht="15.75" customHeight="1">
      <c r="AI331" s="50"/>
    </row>
    <row r="332" ht="15.75" customHeight="1">
      <c r="AI332" s="50"/>
    </row>
    <row r="333" ht="15.75" customHeight="1">
      <c r="AI333" s="50"/>
    </row>
    <row r="334" ht="15.75" customHeight="1">
      <c r="AI334" s="50"/>
    </row>
    <row r="335" ht="15.75" customHeight="1">
      <c r="AI335" s="50"/>
    </row>
    <row r="336" ht="15.75" customHeight="1">
      <c r="AI336" s="50"/>
    </row>
    <row r="337" ht="15.75" customHeight="1">
      <c r="AI337" s="50"/>
    </row>
    <row r="338" ht="15.75" customHeight="1">
      <c r="AI338" s="50"/>
    </row>
    <row r="339" ht="15.75" customHeight="1">
      <c r="AI339" s="50"/>
    </row>
    <row r="340" ht="15.75" customHeight="1">
      <c r="AI340" s="50"/>
    </row>
    <row r="341" ht="15.75" customHeight="1">
      <c r="AI341" s="50"/>
    </row>
    <row r="342" ht="15.75" customHeight="1">
      <c r="AI342" s="50"/>
    </row>
    <row r="343" ht="15.75" customHeight="1">
      <c r="AI343" s="50"/>
    </row>
    <row r="344" ht="15.75" customHeight="1">
      <c r="AI344" s="50"/>
    </row>
    <row r="345" ht="15.75" customHeight="1">
      <c r="AI345" s="50"/>
    </row>
    <row r="346" ht="15.75" customHeight="1">
      <c r="AI346" s="50"/>
    </row>
    <row r="347" ht="15.75" customHeight="1">
      <c r="AI347" s="50"/>
    </row>
    <row r="348" ht="15.75" customHeight="1">
      <c r="AI348" s="50"/>
    </row>
    <row r="349" ht="15.75" customHeight="1">
      <c r="AI349" s="50"/>
    </row>
    <row r="350" ht="15.75" customHeight="1">
      <c r="AI350" s="50"/>
    </row>
    <row r="351" ht="15.75" customHeight="1">
      <c r="AI351" s="50"/>
    </row>
    <row r="352" ht="15.75" customHeight="1">
      <c r="AI352" s="50"/>
    </row>
    <row r="353" ht="15.75" customHeight="1">
      <c r="AI353" s="50"/>
    </row>
    <row r="354" ht="15.75" customHeight="1">
      <c r="AI354" s="50"/>
    </row>
    <row r="355" ht="15.75" customHeight="1">
      <c r="AI355" s="50"/>
    </row>
    <row r="356" ht="15.75" customHeight="1">
      <c r="AI356" s="50"/>
    </row>
    <row r="357" ht="15.75" customHeight="1">
      <c r="AI357" s="50"/>
    </row>
    <row r="358" ht="15.75" customHeight="1">
      <c r="AI358" s="50"/>
    </row>
    <row r="359" ht="15.75" customHeight="1">
      <c r="AI359" s="50"/>
    </row>
    <row r="360" ht="15.75" customHeight="1">
      <c r="AI360" s="50"/>
    </row>
    <row r="361" ht="15.75" customHeight="1">
      <c r="AI361" s="50"/>
    </row>
    <row r="362" ht="15.75" customHeight="1">
      <c r="AI362" s="50"/>
    </row>
    <row r="363" ht="15.75" customHeight="1">
      <c r="AI363" s="50"/>
    </row>
    <row r="364" ht="15.75" customHeight="1">
      <c r="AI364" s="50"/>
    </row>
    <row r="365" ht="15.75" customHeight="1">
      <c r="AI365" s="50"/>
    </row>
    <row r="366" ht="15.75" customHeight="1">
      <c r="AI366" s="50"/>
    </row>
    <row r="367" ht="15.75" customHeight="1">
      <c r="AI367" s="50"/>
    </row>
    <row r="368" ht="15.75" customHeight="1">
      <c r="AI368" s="50"/>
    </row>
    <row r="369" ht="15.75" customHeight="1">
      <c r="AI369" s="50"/>
    </row>
    <row r="370" ht="15.75" customHeight="1">
      <c r="AI370" s="50"/>
    </row>
    <row r="371" ht="15.75" customHeight="1">
      <c r="AI371" s="50"/>
    </row>
    <row r="372" ht="15.75" customHeight="1">
      <c r="AI372" s="50"/>
    </row>
    <row r="373" ht="15.75" customHeight="1">
      <c r="AI373" s="50"/>
    </row>
    <row r="374" ht="15.75" customHeight="1">
      <c r="AI374" s="50"/>
    </row>
    <row r="375" ht="15.75" customHeight="1">
      <c r="AI375" s="50"/>
    </row>
    <row r="376" ht="15.75" customHeight="1">
      <c r="AI376" s="50"/>
    </row>
    <row r="377" ht="15.75" customHeight="1">
      <c r="AI377" s="50"/>
    </row>
    <row r="378" ht="15.75" customHeight="1">
      <c r="AI378" s="50"/>
    </row>
    <row r="379" ht="15.75" customHeight="1">
      <c r="AI379" s="50"/>
    </row>
    <row r="380" ht="15.75" customHeight="1">
      <c r="AI380" s="50"/>
    </row>
    <row r="381" ht="15.75" customHeight="1">
      <c r="AI381" s="50"/>
    </row>
    <row r="382" ht="15.75" customHeight="1">
      <c r="AI382" s="50"/>
    </row>
    <row r="383" ht="15.75" customHeight="1">
      <c r="AI383" s="50"/>
    </row>
    <row r="384" ht="15.75" customHeight="1">
      <c r="AI384" s="50"/>
    </row>
    <row r="385" ht="15.75" customHeight="1">
      <c r="AI385" s="50"/>
    </row>
    <row r="386" ht="15.75" customHeight="1">
      <c r="AI386" s="50"/>
    </row>
    <row r="387" ht="15.75" customHeight="1">
      <c r="AI387" s="50"/>
    </row>
    <row r="388" ht="15.75" customHeight="1">
      <c r="AI388" s="50"/>
    </row>
    <row r="389" ht="15.75" customHeight="1">
      <c r="AI389" s="50"/>
    </row>
    <row r="390" ht="15.75" customHeight="1">
      <c r="AI390" s="50"/>
    </row>
    <row r="391" ht="15.75" customHeight="1">
      <c r="AI391" s="50"/>
    </row>
    <row r="392" ht="15.75" customHeight="1">
      <c r="AI392" s="50"/>
    </row>
    <row r="393" ht="15.75" customHeight="1">
      <c r="AI393" s="50"/>
    </row>
    <row r="394" ht="15.75" customHeight="1">
      <c r="AI394" s="50"/>
    </row>
    <row r="395" ht="15.75" customHeight="1">
      <c r="AI395" s="50"/>
    </row>
    <row r="396" ht="15.75" customHeight="1">
      <c r="AI396" s="50"/>
    </row>
    <row r="397" ht="15.75" customHeight="1">
      <c r="AI397" s="50"/>
    </row>
    <row r="398" ht="15.75" customHeight="1">
      <c r="AI398" s="50"/>
    </row>
    <row r="399" ht="15.75" customHeight="1">
      <c r="AI399" s="50"/>
    </row>
    <row r="400" ht="15.75" customHeight="1">
      <c r="AI400" s="50"/>
    </row>
    <row r="401" ht="15.75" customHeight="1">
      <c r="AI401" s="50"/>
    </row>
    <row r="402" ht="15.75" customHeight="1">
      <c r="AI402" s="50"/>
    </row>
    <row r="403" ht="15.75" customHeight="1">
      <c r="AI403" s="50"/>
    </row>
    <row r="404" ht="15.75" customHeight="1">
      <c r="AI404" s="50"/>
    </row>
    <row r="405" ht="15.75" customHeight="1">
      <c r="AI405" s="50"/>
    </row>
    <row r="406" ht="15.75" customHeight="1">
      <c r="AI406" s="50"/>
    </row>
    <row r="407" ht="15.75" customHeight="1">
      <c r="AI407" s="50"/>
    </row>
    <row r="408" ht="15.75" customHeight="1">
      <c r="AI408" s="50"/>
    </row>
    <row r="409" ht="15.75" customHeight="1">
      <c r="AI409" s="50"/>
    </row>
    <row r="410" ht="15.75" customHeight="1">
      <c r="AI410" s="50"/>
    </row>
    <row r="411" ht="15.75" customHeight="1">
      <c r="AI411" s="50"/>
    </row>
    <row r="412" ht="15.75" customHeight="1">
      <c r="AI412" s="50"/>
    </row>
    <row r="413" ht="15.75" customHeight="1">
      <c r="AI413" s="50"/>
    </row>
    <row r="414" ht="15.75" customHeight="1">
      <c r="AI414" s="50"/>
    </row>
    <row r="415" ht="15.75" customHeight="1">
      <c r="AI415" s="50"/>
    </row>
    <row r="416" ht="15.75" customHeight="1">
      <c r="AI416" s="50"/>
    </row>
    <row r="417" ht="15.75" customHeight="1">
      <c r="AI417" s="50"/>
    </row>
    <row r="418" ht="15.75" customHeight="1">
      <c r="AI418" s="50"/>
    </row>
    <row r="419" ht="15.75" customHeight="1">
      <c r="AI419" s="50"/>
    </row>
    <row r="420" ht="15.75" customHeight="1">
      <c r="AI420" s="50"/>
    </row>
    <row r="421" ht="15.75" customHeight="1">
      <c r="AI421" s="50"/>
    </row>
    <row r="422" ht="15.75" customHeight="1">
      <c r="AI422" s="50"/>
    </row>
    <row r="423" ht="15.75" customHeight="1">
      <c r="AI423" s="50"/>
    </row>
    <row r="424" ht="15.75" customHeight="1">
      <c r="AI424" s="50"/>
    </row>
    <row r="425" ht="15.75" customHeight="1">
      <c r="AI425" s="50"/>
    </row>
    <row r="426" ht="15.75" customHeight="1">
      <c r="AI426" s="50"/>
    </row>
    <row r="427" ht="15.75" customHeight="1">
      <c r="AI427" s="50"/>
    </row>
    <row r="428" ht="15.75" customHeight="1">
      <c r="AI428" s="50"/>
    </row>
    <row r="429" ht="15.75" customHeight="1">
      <c r="AI429" s="50"/>
    </row>
    <row r="430" ht="15.75" customHeight="1">
      <c r="AI430" s="50"/>
    </row>
    <row r="431" ht="15.75" customHeight="1">
      <c r="AI431" s="50"/>
    </row>
    <row r="432" ht="15.75" customHeight="1">
      <c r="AI432" s="50"/>
    </row>
    <row r="433" ht="15.75" customHeight="1">
      <c r="AI433" s="50"/>
    </row>
    <row r="434" ht="15.75" customHeight="1">
      <c r="AI434" s="50"/>
    </row>
    <row r="435" ht="15.75" customHeight="1">
      <c r="AI435" s="50"/>
    </row>
    <row r="436" ht="15.75" customHeight="1">
      <c r="AI436" s="50"/>
    </row>
    <row r="437" ht="15.75" customHeight="1">
      <c r="AI437" s="50"/>
    </row>
    <row r="438" ht="15.75" customHeight="1">
      <c r="AI438" s="50"/>
    </row>
    <row r="439" ht="15.75" customHeight="1">
      <c r="AI439" s="50"/>
    </row>
    <row r="440" ht="15.75" customHeight="1">
      <c r="AI440" s="50"/>
    </row>
    <row r="441" ht="15.75" customHeight="1">
      <c r="AI441" s="50"/>
    </row>
    <row r="442" ht="15.75" customHeight="1">
      <c r="AI442" s="50"/>
    </row>
    <row r="443" ht="15.75" customHeight="1">
      <c r="AI443" s="50"/>
    </row>
    <row r="444" ht="15.75" customHeight="1">
      <c r="AI444" s="50"/>
    </row>
    <row r="445" ht="15.75" customHeight="1">
      <c r="AI445" s="50"/>
    </row>
    <row r="446" ht="15.75" customHeight="1">
      <c r="AI446" s="50"/>
    </row>
    <row r="447" ht="15.75" customHeight="1">
      <c r="AI447" s="50"/>
    </row>
    <row r="448" ht="15.75" customHeight="1">
      <c r="AI448" s="50"/>
    </row>
    <row r="449" ht="15.75" customHeight="1">
      <c r="AI449" s="50"/>
    </row>
    <row r="450" ht="15.75" customHeight="1">
      <c r="AI450" s="50"/>
    </row>
    <row r="451" ht="15.75" customHeight="1">
      <c r="AI451" s="50"/>
    </row>
    <row r="452" ht="15.75" customHeight="1">
      <c r="AI452" s="50"/>
    </row>
    <row r="453" ht="15.75" customHeight="1">
      <c r="AI453" s="50"/>
    </row>
    <row r="454" ht="15.75" customHeight="1">
      <c r="AI454" s="50"/>
    </row>
    <row r="455" ht="15.75" customHeight="1">
      <c r="AI455" s="50"/>
    </row>
    <row r="456" ht="15.75" customHeight="1">
      <c r="AI456" s="50"/>
    </row>
    <row r="457" ht="15.75" customHeight="1">
      <c r="AI457" s="50"/>
    </row>
    <row r="458" ht="15.75" customHeight="1">
      <c r="AI458" s="50"/>
    </row>
    <row r="459" ht="15.75" customHeight="1">
      <c r="AI459" s="50"/>
    </row>
    <row r="460" ht="15.75" customHeight="1">
      <c r="AI460" s="50"/>
    </row>
    <row r="461" ht="15.75" customHeight="1">
      <c r="AI461" s="50"/>
    </row>
    <row r="462" ht="15.75" customHeight="1">
      <c r="AI462" s="50"/>
    </row>
    <row r="463" ht="15.75" customHeight="1">
      <c r="AI463" s="50"/>
    </row>
    <row r="464" ht="15.75" customHeight="1">
      <c r="AI464" s="50"/>
    </row>
    <row r="465" ht="15.75" customHeight="1">
      <c r="AI465" s="50"/>
    </row>
    <row r="466" ht="15.75" customHeight="1">
      <c r="AI466" s="50"/>
    </row>
    <row r="467" ht="15.75" customHeight="1">
      <c r="AI467" s="50"/>
    </row>
    <row r="468" ht="15.75" customHeight="1">
      <c r="AI468" s="50"/>
    </row>
    <row r="469" ht="15.75" customHeight="1">
      <c r="AI469" s="50"/>
    </row>
    <row r="470" ht="15.75" customHeight="1">
      <c r="AI470" s="50"/>
    </row>
    <row r="471" ht="15.75" customHeight="1">
      <c r="AI471" s="50"/>
    </row>
    <row r="472" ht="15.75" customHeight="1">
      <c r="AI472" s="50"/>
    </row>
    <row r="473" ht="15.75" customHeight="1">
      <c r="AI473" s="50"/>
    </row>
    <row r="474" ht="15.75" customHeight="1">
      <c r="AI474" s="50"/>
    </row>
    <row r="475" ht="15.75" customHeight="1">
      <c r="AI475" s="50"/>
    </row>
    <row r="476" ht="15.75" customHeight="1">
      <c r="AI476" s="50"/>
    </row>
    <row r="477" ht="15.75" customHeight="1">
      <c r="AI477" s="50"/>
    </row>
    <row r="478" ht="15.75" customHeight="1">
      <c r="AI478" s="50"/>
    </row>
    <row r="479" ht="15.75" customHeight="1">
      <c r="AI479" s="50"/>
    </row>
    <row r="480" ht="15.75" customHeight="1">
      <c r="AI480" s="50"/>
    </row>
    <row r="481" ht="15.75" customHeight="1">
      <c r="AI481" s="50"/>
    </row>
    <row r="482" ht="15.75" customHeight="1">
      <c r="AI482" s="50"/>
    </row>
    <row r="483" ht="15.75" customHeight="1">
      <c r="AI483" s="50"/>
    </row>
    <row r="484" ht="15.75" customHeight="1">
      <c r="AI484" s="50"/>
    </row>
    <row r="485" ht="15.75" customHeight="1">
      <c r="AI485" s="50"/>
    </row>
    <row r="486" ht="15.75" customHeight="1">
      <c r="AI486" s="50"/>
    </row>
    <row r="487" ht="15.75" customHeight="1">
      <c r="AI487" s="50"/>
    </row>
    <row r="488" ht="15.75" customHeight="1">
      <c r="AI488" s="50"/>
    </row>
    <row r="489" ht="15.75" customHeight="1">
      <c r="AI489" s="50"/>
    </row>
    <row r="490" ht="15.75" customHeight="1">
      <c r="AI490" s="50"/>
    </row>
    <row r="491" ht="15.75" customHeight="1">
      <c r="AI491" s="50"/>
    </row>
    <row r="492" ht="15.75" customHeight="1">
      <c r="AI492" s="50"/>
    </row>
    <row r="493" ht="15.75" customHeight="1">
      <c r="AI493" s="50"/>
    </row>
    <row r="494" ht="15.75" customHeight="1">
      <c r="AI494" s="50"/>
    </row>
    <row r="495" ht="15.75" customHeight="1">
      <c r="AI495" s="50"/>
    </row>
    <row r="496" ht="15.75" customHeight="1">
      <c r="AI496" s="50"/>
    </row>
    <row r="497" ht="15.75" customHeight="1">
      <c r="AI497" s="50"/>
    </row>
    <row r="498" ht="15.75" customHeight="1">
      <c r="AI498" s="50"/>
    </row>
    <row r="499" ht="15.75" customHeight="1">
      <c r="AI499" s="50"/>
    </row>
    <row r="500" ht="15.75" customHeight="1">
      <c r="AI500" s="50"/>
    </row>
    <row r="501" ht="15.75" customHeight="1">
      <c r="AI501" s="50"/>
    </row>
    <row r="502" ht="15.75" customHeight="1">
      <c r="AI502" s="50"/>
    </row>
    <row r="503" ht="15.75" customHeight="1">
      <c r="AI503" s="50"/>
    </row>
    <row r="504" ht="15.75" customHeight="1">
      <c r="AI504" s="50"/>
    </row>
    <row r="505" ht="15.75" customHeight="1">
      <c r="AI505" s="50"/>
    </row>
    <row r="506" ht="15.75" customHeight="1">
      <c r="AI506" s="50"/>
    </row>
    <row r="507" ht="15.75" customHeight="1">
      <c r="AI507" s="50"/>
    </row>
    <row r="508" ht="15.75" customHeight="1">
      <c r="AI508" s="50"/>
    </row>
    <row r="509" ht="15.75" customHeight="1">
      <c r="AI509" s="50"/>
    </row>
    <row r="510" ht="15.75" customHeight="1">
      <c r="AI510" s="50"/>
    </row>
    <row r="511" ht="15.75" customHeight="1">
      <c r="AI511" s="50"/>
    </row>
    <row r="512" ht="15.75" customHeight="1">
      <c r="AI512" s="50"/>
    </row>
    <row r="513" ht="15.75" customHeight="1">
      <c r="AI513" s="50"/>
    </row>
    <row r="514" ht="15.75" customHeight="1">
      <c r="AI514" s="50"/>
    </row>
    <row r="515" ht="15.75" customHeight="1">
      <c r="AI515" s="50"/>
    </row>
    <row r="516" ht="15.75" customHeight="1">
      <c r="AI516" s="50"/>
    </row>
    <row r="517" ht="15.75" customHeight="1">
      <c r="AI517" s="50"/>
    </row>
    <row r="518" ht="15.75" customHeight="1">
      <c r="AI518" s="50"/>
    </row>
    <row r="519" ht="15.75" customHeight="1">
      <c r="AI519" s="50"/>
    </row>
    <row r="520" ht="15.75" customHeight="1">
      <c r="AI520" s="50"/>
    </row>
    <row r="521" ht="15.75" customHeight="1">
      <c r="AI521" s="50"/>
    </row>
    <row r="522" ht="15.75" customHeight="1">
      <c r="AI522" s="50"/>
    </row>
    <row r="523" ht="15.75" customHeight="1">
      <c r="AI523" s="50"/>
    </row>
    <row r="524" ht="15.75" customHeight="1">
      <c r="AI524" s="50"/>
    </row>
    <row r="525" ht="15.75" customHeight="1">
      <c r="AI525" s="50"/>
    </row>
    <row r="526" ht="15.75" customHeight="1">
      <c r="AI526" s="50"/>
    </row>
    <row r="527" ht="15.75" customHeight="1">
      <c r="AI527" s="50"/>
    </row>
    <row r="528" ht="15.75" customHeight="1">
      <c r="AI528" s="50"/>
    </row>
    <row r="529" ht="15.75" customHeight="1">
      <c r="AI529" s="50"/>
    </row>
    <row r="530" ht="15.75" customHeight="1">
      <c r="AI530" s="50"/>
    </row>
    <row r="531" ht="15.75" customHeight="1">
      <c r="AI531" s="50"/>
    </row>
    <row r="532" ht="15.75" customHeight="1">
      <c r="AI532" s="50"/>
    </row>
    <row r="533" ht="15.75" customHeight="1">
      <c r="AI533" s="50"/>
    </row>
    <row r="534" ht="15.75" customHeight="1">
      <c r="AI534" s="50"/>
    </row>
    <row r="535" ht="15.75" customHeight="1">
      <c r="AI535" s="50"/>
    </row>
    <row r="536" ht="15.75" customHeight="1">
      <c r="AI536" s="50"/>
    </row>
    <row r="537" ht="15.75" customHeight="1">
      <c r="AI537" s="50"/>
    </row>
    <row r="538" ht="15.75" customHeight="1">
      <c r="AI538" s="50"/>
    </row>
    <row r="539" ht="15.75" customHeight="1">
      <c r="AI539" s="50"/>
    </row>
    <row r="540" ht="15.75" customHeight="1">
      <c r="AI540" s="50"/>
    </row>
    <row r="541" ht="15.75" customHeight="1">
      <c r="AI541" s="50"/>
    </row>
    <row r="542" ht="15.75" customHeight="1">
      <c r="AI542" s="50"/>
    </row>
    <row r="543" ht="15.75" customHeight="1">
      <c r="AI543" s="50"/>
    </row>
    <row r="544" ht="15.75" customHeight="1">
      <c r="AI544" s="50"/>
    </row>
    <row r="545" ht="15.75" customHeight="1">
      <c r="AI545" s="50"/>
    </row>
    <row r="546" ht="15.75" customHeight="1">
      <c r="AI546" s="50"/>
    </row>
    <row r="547" ht="15.75" customHeight="1">
      <c r="AI547" s="50"/>
    </row>
    <row r="548" ht="15.75" customHeight="1">
      <c r="AI548" s="50"/>
    </row>
    <row r="549" ht="15.75" customHeight="1">
      <c r="AI549" s="50"/>
    </row>
    <row r="550" ht="15.75" customHeight="1">
      <c r="AI550" s="50"/>
    </row>
    <row r="551" ht="15.75" customHeight="1">
      <c r="AI551" s="50"/>
    </row>
    <row r="552" ht="15.75" customHeight="1">
      <c r="AI552" s="50"/>
    </row>
    <row r="553" ht="15.75" customHeight="1">
      <c r="AI553" s="50"/>
    </row>
    <row r="554" ht="15.75" customHeight="1">
      <c r="AI554" s="50"/>
    </row>
    <row r="555" ht="15.75" customHeight="1">
      <c r="AI555" s="50"/>
    </row>
    <row r="556" ht="15.75" customHeight="1">
      <c r="AI556" s="50"/>
    </row>
    <row r="557" ht="15.75" customHeight="1">
      <c r="AI557" s="50"/>
    </row>
    <row r="558" ht="15.75" customHeight="1">
      <c r="AI558" s="50"/>
    </row>
    <row r="559" ht="15.75" customHeight="1">
      <c r="AI559" s="50"/>
    </row>
    <row r="560" ht="15.75" customHeight="1">
      <c r="AI560" s="50"/>
    </row>
    <row r="561" ht="15.75" customHeight="1">
      <c r="AI561" s="50"/>
    </row>
    <row r="562" ht="15.75" customHeight="1">
      <c r="AI562" s="50"/>
    </row>
    <row r="563" ht="15.75" customHeight="1">
      <c r="AI563" s="50"/>
    </row>
    <row r="564" ht="15.75" customHeight="1">
      <c r="AI564" s="50"/>
    </row>
    <row r="565" ht="15.75" customHeight="1">
      <c r="AI565" s="50"/>
    </row>
    <row r="566" ht="15.75" customHeight="1">
      <c r="AI566" s="50"/>
    </row>
    <row r="567" ht="15.75" customHeight="1">
      <c r="AI567" s="50"/>
    </row>
    <row r="568" ht="15.75" customHeight="1">
      <c r="AI568" s="50"/>
    </row>
    <row r="569" ht="15.75" customHeight="1">
      <c r="AI569" s="50"/>
    </row>
    <row r="570" ht="15.75" customHeight="1">
      <c r="AI570" s="50"/>
    </row>
    <row r="571" ht="15.75" customHeight="1">
      <c r="AI571" s="50"/>
    </row>
    <row r="572" ht="15.75" customHeight="1">
      <c r="AI572" s="50"/>
    </row>
    <row r="573" ht="15.75" customHeight="1">
      <c r="AI573" s="50"/>
    </row>
    <row r="574" ht="15.75" customHeight="1">
      <c r="AI574" s="50"/>
    </row>
    <row r="575" ht="15.75" customHeight="1">
      <c r="AI575" s="50"/>
    </row>
    <row r="576" ht="15.75" customHeight="1">
      <c r="AI576" s="50"/>
    </row>
    <row r="577" ht="15.75" customHeight="1">
      <c r="AI577" s="50"/>
    </row>
    <row r="578" ht="15.75" customHeight="1">
      <c r="AI578" s="50"/>
    </row>
    <row r="579" ht="15.75" customHeight="1">
      <c r="AI579" s="50"/>
    </row>
    <row r="580" ht="15.75" customHeight="1">
      <c r="AI580" s="50"/>
    </row>
    <row r="581" ht="15.75" customHeight="1">
      <c r="AI581" s="50"/>
    </row>
    <row r="582" ht="15.75" customHeight="1">
      <c r="AI582" s="50"/>
    </row>
    <row r="583" ht="15.75" customHeight="1">
      <c r="AI583" s="50"/>
    </row>
    <row r="584" ht="15.75" customHeight="1">
      <c r="AI584" s="50"/>
    </row>
    <row r="585" ht="15.75" customHeight="1">
      <c r="AI585" s="50"/>
    </row>
    <row r="586" ht="15.75" customHeight="1">
      <c r="AI586" s="50"/>
    </row>
    <row r="587" ht="15.75" customHeight="1">
      <c r="AI587" s="50"/>
    </row>
    <row r="588" ht="15.75" customHeight="1">
      <c r="AI588" s="50"/>
    </row>
    <row r="589" ht="15.75" customHeight="1">
      <c r="AI589" s="50"/>
    </row>
    <row r="590" ht="15.75" customHeight="1">
      <c r="AI590" s="50"/>
    </row>
    <row r="591" ht="15.75" customHeight="1">
      <c r="AI591" s="50"/>
    </row>
    <row r="592" ht="15.75" customHeight="1">
      <c r="AI592" s="50"/>
    </row>
    <row r="593" ht="15.75" customHeight="1">
      <c r="AI593" s="50"/>
    </row>
    <row r="594" ht="15.75" customHeight="1">
      <c r="AI594" s="50"/>
    </row>
    <row r="595" ht="15.75" customHeight="1">
      <c r="AI595" s="50"/>
    </row>
    <row r="596" ht="15.75" customHeight="1">
      <c r="AI596" s="50"/>
    </row>
    <row r="597" ht="15.75" customHeight="1">
      <c r="AI597" s="50"/>
    </row>
    <row r="598" ht="15.75" customHeight="1">
      <c r="AI598" s="50"/>
    </row>
    <row r="599" ht="15.75" customHeight="1">
      <c r="AI599" s="50"/>
    </row>
    <row r="600" ht="15.75" customHeight="1">
      <c r="AI600" s="50"/>
    </row>
    <row r="601" ht="15.75" customHeight="1">
      <c r="AI601" s="50"/>
    </row>
    <row r="602" ht="15.75" customHeight="1">
      <c r="AI602" s="50"/>
    </row>
    <row r="603" ht="15.75" customHeight="1">
      <c r="AI603" s="50"/>
    </row>
    <row r="604" ht="15.75" customHeight="1">
      <c r="AI604" s="50"/>
    </row>
    <row r="605" ht="15.75" customHeight="1">
      <c r="AI605" s="50"/>
    </row>
    <row r="606" ht="15.75" customHeight="1">
      <c r="AI606" s="50"/>
    </row>
    <row r="607" ht="15.75" customHeight="1">
      <c r="AI607" s="50"/>
    </row>
    <row r="608" ht="15.75" customHeight="1">
      <c r="AI608" s="50"/>
    </row>
    <row r="609" ht="15.75" customHeight="1">
      <c r="AI609" s="50"/>
    </row>
    <row r="610" ht="15.75" customHeight="1">
      <c r="AI610" s="50"/>
    </row>
    <row r="611" ht="15.75" customHeight="1">
      <c r="AI611" s="50"/>
    </row>
    <row r="612" ht="15.75" customHeight="1">
      <c r="AI612" s="50"/>
    </row>
    <row r="613" ht="15.75" customHeight="1">
      <c r="AI613" s="50"/>
    </row>
    <row r="614" ht="15.75" customHeight="1">
      <c r="AI614" s="50"/>
    </row>
    <row r="615" ht="15.75" customHeight="1">
      <c r="AI615" s="50"/>
    </row>
    <row r="616" ht="15.75" customHeight="1">
      <c r="AI616" s="50"/>
    </row>
    <row r="617" ht="15.75" customHeight="1">
      <c r="AI617" s="50"/>
    </row>
    <row r="618" ht="15.75" customHeight="1">
      <c r="AI618" s="50"/>
    </row>
    <row r="619" ht="15.75" customHeight="1">
      <c r="AI619" s="50"/>
    </row>
    <row r="620" ht="15.75" customHeight="1">
      <c r="AI620" s="50"/>
    </row>
    <row r="621" ht="15.75" customHeight="1">
      <c r="AI621" s="50"/>
    </row>
    <row r="622" ht="15.75" customHeight="1">
      <c r="AI622" s="50"/>
    </row>
    <row r="623" ht="15.75" customHeight="1">
      <c r="AI623" s="50"/>
    </row>
    <row r="624" ht="15.75" customHeight="1">
      <c r="AI624" s="50"/>
    </row>
    <row r="625" ht="15.75" customHeight="1">
      <c r="AI625" s="50"/>
    </row>
    <row r="626" ht="15.75" customHeight="1">
      <c r="AI626" s="50"/>
    </row>
    <row r="627" ht="15.75" customHeight="1">
      <c r="AI627" s="50"/>
    </row>
    <row r="628" ht="15.75" customHeight="1">
      <c r="AI628" s="50"/>
    </row>
    <row r="629" ht="15.75" customHeight="1">
      <c r="AI629" s="50"/>
    </row>
    <row r="630" ht="15.75" customHeight="1">
      <c r="AI630" s="50"/>
    </row>
    <row r="631" ht="15.75" customHeight="1">
      <c r="AI631" s="50"/>
    </row>
    <row r="632" ht="15.75" customHeight="1">
      <c r="AI632" s="50"/>
    </row>
    <row r="633" ht="15.75" customHeight="1">
      <c r="AI633" s="50"/>
    </row>
    <row r="634" ht="15.75" customHeight="1">
      <c r="AI634" s="50"/>
    </row>
    <row r="635" ht="15.75" customHeight="1">
      <c r="AI635" s="50"/>
    </row>
    <row r="636" ht="15.75" customHeight="1">
      <c r="AI636" s="50"/>
    </row>
    <row r="637" ht="15.75" customHeight="1">
      <c r="AI637" s="50"/>
    </row>
    <row r="638" ht="15.75" customHeight="1">
      <c r="AI638" s="50"/>
    </row>
    <row r="639" ht="15.75" customHeight="1">
      <c r="AI639" s="50"/>
    </row>
    <row r="640" ht="15.75" customHeight="1">
      <c r="AI640" s="50"/>
    </row>
    <row r="641" ht="15.75" customHeight="1">
      <c r="AI641" s="50"/>
    </row>
    <row r="642" ht="15.75" customHeight="1">
      <c r="AI642" s="50"/>
    </row>
    <row r="643" ht="15.75" customHeight="1">
      <c r="AI643" s="50"/>
    </row>
    <row r="644" ht="15.75" customHeight="1">
      <c r="AI644" s="50"/>
    </row>
    <row r="645" ht="15.75" customHeight="1">
      <c r="AI645" s="50"/>
    </row>
    <row r="646" ht="15.75" customHeight="1">
      <c r="AI646" s="50"/>
    </row>
    <row r="647" ht="15.75" customHeight="1">
      <c r="AI647" s="50"/>
    </row>
    <row r="648" ht="15.75" customHeight="1">
      <c r="AI648" s="50"/>
    </row>
    <row r="649" ht="15.75" customHeight="1">
      <c r="AI649" s="50"/>
    </row>
    <row r="650" ht="15.75" customHeight="1">
      <c r="AI650" s="50"/>
    </row>
    <row r="651" ht="15.75" customHeight="1">
      <c r="AI651" s="50"/>
    </row>
    <row r="652" ht="15.75" customHeight="1">
      <c r="AI652" s="50"/>
    </row>
    <row r="653" ht="15.75" customHeight="1">
      <c r="AI653" s="50"/>
    </row>
    <row r="654" ht="15.75" customHeight="1">
      <c r="AI654" s="50"/>
    </row>
    <row r="655" ht="15.75" customHeight="1">
      <c r="AI655" s="50"/>
    </row>
    <row r="656" ht="15.75" customHeight="1">
      <c r="AI656" s="50"/>
    </row>
    <row r="657" ht="15.75" customHeight="1">
      <c r="AI657" s="50"/>
    </row>
    <row r="658" ht="15.75" customHeight="1">
      <c r="AI658" s="50"/>
    </row>
    <row r="659" ht="15.75" customHeight="1">
      <c r="AI659" s="50"/>
    </row>
    <row r="660" ht="15.75" customHeight="1">
      <c r="AI660" s="50"/>
    </row>
    <row r="661" ht="15.75" customHeight="1">
      <c r="AI661" s="50"/>
    </row>
    <row r="662" ht="15.75" customHeight="1">
      <c r="AI662" s="50"/>
    </row>
    <row r="663" ht="15.75" customHeight="1">
      <c r="AI663" s="50"/>
    </row>
    <row r="664" ht="15.75" customHeight="1">
      <c r="AI664" s="50"/>
    </row>
    <row r="665" ht="15.75" customHeight="1">
      <c r="AI665" s="50"/>
    </row>
    <row r="666" ht="15.75" customHeight="1">
      <c r="AI666" s="50"/>
    </row>
    <row r="667" ht="15.75" customHeight="1">
      <c r="AI667" s="50"/>
    </row>
    <row r="668" ht="15.75" customHeight="1">
      <c r="AI668" s="50"/>
    </row>
    <row r="669" ht="15.75" customHeight="1">
      <c r="AI669" s="50"/>
    </row>
    <row r="670" ht="15.75" customHeight="1">
      <c r="AI670" s="50"/>
    </row>
    <row r="671" ht="15.75" customHeight="1">
      <c r="AI671" s="50"/>
    </row>
    <row r="672" ht="15.75" customHeight="1">
      <c r="AI672" s="50"/>
    </row>
    <row r="673" ht="15.75" customHeight="1">
      <c r="AI673" s="50"/>
    </row>
    <row r="674" ht="15.75" customHeight="1">
      <c r="AI674" s="50"/>
    </row>
    <row r="675" ht="15.75" customHeight="1">
      <c r="AI675" s="50"/>
    </row>
    <row r="676" ht="15.75" customHeight="1">
      <c r="AI676" s="50"/>
    </row>
    <row r="677" ht="15.75" customHeight="1">
      <c r="AI677" s="50"/>
    </row>
    <row r="678" ht="15.75" customHeight="1">
      <c r="AI678" s="50"/>
    </row>
    <row r="679" ht="15.75" customHeight="1">
      <c r="AI679" s="50"/>
    </row>
    <row r="680" ht="15.75" customHeight="1">
      <c r="AI680" s="50"/>
    </row>
    <row r="681" ht="15.75" customHeight="1">
      <c r="AI681" s="50"/>
    </row>
    <row r="682" ht="15.75" customHeight="1">
      <c r="AI682" s="50"/>
    </row>
    <row r="683" ht="15.75" customHeight="1">
      <c r="AI683" s="50"/>
    </row>
    <row r="684" ht="15.75" customHeight="1">
      <c r="AI684" s="50"/>
    </row>
    <row r="685" ht="15.75" customHeight="1">
      <c r="AI685" s="50"/>
    </row>
    <row r="686" ht="15.75" customHeight="1">
      <c r="AI686" s="50"/>
    </row>
    <row r="687" ht="15.75" customHeight="1">
      <c r="AI687" s="50"/>
    </row>
    <row r="688" ht="15.75" customHeight="1">
      <c r="AI688" s="50"/>
    </row>
    <row r="689" ht="15.75" customHeight="1">
      <c r="AI689" s="50"/>
    </row>
    <row r="690" ht="15.75" customHeight="1">
      <c r="AI690" s="50"/>
    </row>
    <row r="691" ht="15.75" customHeight="1">
      <c r="AI691" s="50"/>
    </row>
    <row r="692" ht="15.75" customHeight="1">
      <c r="AI692" s="50"/>
    </row>
    <row r="693" ht="15.75" customHeight="1">
      <c r="AI693" s="50"/>
    </row>
    <row r="694" ht="15.75" customHeight="1">
      <c r="AI694" s="50"/>
    </row>
    <row r="695" ht="15.75" customHeight="1">
      <c r="AI695" s="50"/>
    </row>
    <row r="696" ht="15.75" customHeight="1">
      <c r="AI696" s="50"/>
    </row>
    <row r="697" ht="15.75" customHeight="1">
      <c r="AI697" s="50"/>
    </row>
    <row r="698" ht="15.75" customHeight="1">
      <c r="AI698" s="50"/>
    </row>
    <row r="699" ht="15.75" customHeight="1">
      <c r="AI699" s="50"/>
    </row>
    <row r="700" ht="15.75" customHeight="1">
      <c r="AI700" s="50"/>
    </row>
    <row r="701" ht="15.75" customHeight="1">
      <c r="AI701" s="50"/>
    </row>
    <row r="702" ht="15.75" customHeight="1">
      <c r="AI702" s="50"/>
    </row>
    <row r="703" ht="15.75" customHeight="1">
      <c r="AI703" s="50"/>
    </row>
    <row r="704" ht="15.75" customHeight="1">
      <c r="AI704" s="50"/>
    </row>
    <row r="705" ht="15.75" customHeight="1">
      <c r="AI705" s="50"/>
    </row>
    <row r="706" ht="15.75" customHeight="1">
      <c r="AI706" s="50"/>
    </row>
    <row r="707" ht="15.75" customHeight="1">
      <c r="AI707" s="50"/>
    </row>
    <row r="708" ht="15.75" customHeight="1">
      <c r="AI708" s="50"/>
    </row>
    <row r="709" ht="15.75" customHeight="1">
      <c r="AI709" s="50"/>
    </row>
    <row r="710" ht="15.75" customHeight="1">
      <c r="AI710" s="50"/>
    </row>
    <row r="711" ht="15.75" customHeight="1">
      <c r="AI711" s="50"/>
    </row>
    <row r="712" ht="15.75" customHeight="1">
      <c r="AI712" s="50"/>
    </row>
    <row r="713" ht="15.75" customHeight="1">
      <c r="AI713" s="50"/>
    </row>
    <row r="714" ht="15.75" customHeight="1">
      <c r="AI714" s="50"/>
    </row>
    <row r="715" ht="15.75" customHeight="1">
      <c r="AI715" s="50"/>
    </row>
    <row r="716" ht="15.75" customHeight="1">
      <c r="AI716" s="50"/>
    </row>
    <row r="717" ht="15.75" customHeight="1">
      <c r="AI717" s="50"/>
    </row>
    <row r="718" ht="15.75" customHeight="1">
      <c r="AI718" s="50"/>
    </row>
    <row r="719" ht="15.75" customHeight="1">
      <c r="AI719" s="50"/>
    </row>
    <row r="720" ht="15.75" customHeight="1">
      <c r="AI720" s="50"/>
    </row>
    <row r="721" ht="15.75" customHeight="1">
      <c r="AI721" s="50"/>
    </row>
    <row r="722" ht="15.75" customHeight="1">
      <c r="AI722" s="50"/>
    </row>
    <row r="723" ht="15.75" customHeight="1">
      <c r="AI723" s="50"/>
    </row>
    <row r="724" ht="15.75" customHeight="1">
      <c r="AI724" s="50"/>
    </row>
    <row r="725" ht="15.75" customHeight="1">
      <c r="AI725" s="50"/>
    </row>
    <row r="726" ht="15.75" customHeight="1">
      <c r="AI726" s="50"/>
    </row>
    <row r="727" ht="15.75" customHeight="1">
      <c r="AI727" s="50"/>
    </row>
    <row r="728" ht="15.75" customHeight="1">
      <c r="AI728" s="50"/>
    </row>
    <row r="729" ht="15.75" customHeight="1">
      <c r="AI729" s="50"/>
    </row>
    <row r="730" ht="15.75" customHeight="1">
      <c r="AI730" s="50"/>
    </row>
    <row r="731" ht="15.75" customHeight="1">
      <c r="AI731" s="50"/>
    </row>
    <row r="732" ht="15.75" customHeight="1">
      <c r="AI732" s="50"/>
    </row>
    <row r="733" ht="15.75" customHeight="1">
      <c r="AI733" s="50"/>
    </row>
    <row r="734" ht="15.75" customHeight="1">
      <c r="AI734" s="50"/>
    </row>
    <row r="735" ht="15.75" customHeight="1">
      <c r="AI735" s="50"/>
    </row>
    <row r="736" ht="15.75" customHeight="1">
      <c r="AI736" s="50"/>
    </row>
    <row r="737" ht="15.75" customHeight="1">
      <c r="AI737" s="50"/>
    </row>
    <row r="738" ht="15.75" customHeight="1">
      <c r="AI738" s="50"/>
    </row>
    <row r="739" ht="15.75" customHeight="1">
      <c r="AI739" s="50"/>
    </row>
    <row r="740" ht="15.75" customHeight="1">
      <c r="AI740" s="50"/>
    </row>
    <row r="741" ht="15.75" customHeight="1">
      <c r="AI741" s="50"/>
    </row>
    <row r="742" ht="15.75" customHeight="1">
      <c r="AI742" s="50"/>
    </row>
    <row r="743" ht="15.75" customHeight="1">
      <c r="AI743" s="50"/>
    </row>
    <row r="744" ht="15.75" customHeight="1">
      <c r="AI744" s="50"/>
    </row>
    <row r="745" ht="15.75" customHeight="1">
      <c r="AI745" s="50"/>
    </row>
    <row r="746" ht="15.75" customHeight="1">
      <c r="AI746" s="50"/>
    </row>
    <row r="747" ht="15.75" customHeight="1">
      <c r="AI747" s="50"/>
    </row>
    <row r="748" ht="15.75" customHeight="1">
      <c r="AI748" s="50"/>
    </row>
    <row r="749" ht="15.75" customHeight="1">
      <c r="AI749" s="50"/>
    </row>
    <row r="750" ht="15.75" customHeight="1">
      <c r="AI750" s="50"/>
    </row>
    <row r="751" ht="15.75" customHeight="1">
      <c r="AI751" s="50"/>
    </row>
    <row r="752" ht="15.75" customHeight="1">
      <c r="AI752" s="50"/>
    </row>
    <row r="753" ht="15.75" customHeight="1">
      <c r="AI753" s="50"/>
    </row>
    <row r="754" ht="15.75" customHeight="1">
      <c r="AI754" s="50"/>
    </row>
    <row r="755" ht="15.75" customHeight="1">
      <c r="AI755" s="50"/>
    </row>
    <row r="756" ht="15.75" customHeight="1">
      <c r="AI756" s="50"/>
    </row>
    <row r="757" ht="15.75" customHeight="1">
      <c r="AI757" s="50"/>
    </row>
    <row r="758" ht="15.75" customHeight="1">
      <c r="AI758" s="50"/>
    </row>
    <row r="759" ht="15.75" customHeight="1">
      <c r="AI759" s="50"/>
    </row>
    <row r="760" ht="15.75" customHeight="1">
      <c r="AI760" s="50"/>
    </row>
    <row r="761" ht="15.75" customHeight="1">
      <c r="AI761" s="50"/>
    </row>
    <row r="762" ht="15.75" customHeight="1">
      <c r="AI762" s="50"/>
    </row>
    <row r="763" ht="15.75" customHeight="1">
      <c r="AI763" s="50"/>
    </row>
    <row r="764" ht="15.75" customHeight="1">
      <c r="AI764" s="50"/>
    </row>
    <row r="765" ht="15.75" customHeight="1">
      <c r="AI765" s="50"/>
    </row>
    <row r="766" ht="15.75" customHeight="1">
      <c r="AI766" s="50"/>
    </row>
    <row r="767" ht="15.75" customHeight="1">
      <c r="AI767" s="50"/>
    </row>
    <row r="768" ht="15.75" customHeight="1">
      <c r="AI768" s="50"/>
    </row>
    <row r="769" ht="15.75" customHeight="1">
      <c r="AI769" s="50"/>
    </row>
    <row r="770" ht="15.75" customHeight="1">
      <c r="AI770" s="50"/>
    </row>
    <row r="771" ht="15.75" customHeight="1">
      <c r="AI771" s="50"/>
    </row>
    <row r="772" ht="15.75" customHeight="1">
      <c r="AI772" s="50"/>
    </row>
    <row r="773" ht="15.75" customHeight="1">
      <c r="AI773" s="50"/>
    </row>
    <row r="774" ht="15.75" customHeight="1">
      <c r="AI774" s="50"/>
    </row>
    <row r="775" ht="15.75" customHeight="1">
      <c r="AI775" s="50"/>
    </row>
    <row r="776" ht="15.75" customHeight="1">
      <c r="AI776" s="50"/>
    </row>
    <row r="777" ht="15.75" customHeight="1">
      <c r="AI777" s="50"/>
    </row>
    <row r="778" ht="15.75" customHeight="1">
      <c r="AI778" s="50"/>
    </row>
    <row r="779" ht="15.75" customHeight="1">
      <c r="AI779" s="50"/>
    </row>
    <row r="780" ht="15.75" customHeight="1">
      <c r="AI780" s="50"/>
    </row>
    <row r="781" ht="15.75" customHeight="1">
      <c r="AI781" s="50"/>
    </row>
    <row r="782" ht="15.75" customHeight="1">
      <c r="AI782" s="50"/>
    </row>
    <row r="783" ht="15.75" customHeight="1">
      <c r="AI783" s="50"/>
    </row>
    <row r="784" ht="15.75" customHeight="1">
      <c r="AI784" s="50"/>
    </row>
    <row r="785" ht="15.75" customHeight="1">
      <c r="AI785" s="50"/>
    </row>
    <row r="786" ht="15.75" customHeight="1">
      <c r="AI786" s="50"/>
    </row>
    <row r="787" ht="15.75" customHeight="1">
      <c r="AI787" s="50"/>
    </row>
    <row r="788" ht="15.75" customHeight="1">
      <c r="AI788" s="50"/>
    </row>
    <row r="789" ht="15.75" customHeight="1">
      <c r="AI789" s="50"/>
    </row>
    <row r="790" ht="15.75" customHeight="1">
      <c r="AI790" s="50"/>
    </row>
    <row r="791" ht="15.75" customHeight="1">
      <c r="AI791" s="50"/>
    </row>
    <row r="792" ht="15.75" customHeight="1">
      <c r="AI792" s="50"/>
    </row>
    <row r="793" ht="15.75" customHeight="1">
      <c r="AI793" s="50"/>
    </row>
    <row r="794" ht="15.75" customHeight="1">
      <c r="AI794" s="50"/>
    </row>
    <row r="795" ht="15.75" customHeight="1">
      <c r="AI795" s="50"/>
    </row>
    <row r="796" ht="15.75" customHeight="1">
      <c r="AI796" s="50"/>
    </row>
    <row r="797" ht="15.75" customHeight="1">
      <c r="AI797" s="50"/>
    </row>
    <row r="798" ht="15.75" customHeight="1">
      <c r="AI798" s="50"/>
    </row>
    <row r="799" ht="15.75" customHeight="1">
      <c r="AI799" s="50"/>
    </row>
    <row r="800" ht="15.75" customHeight="1">
      <c r="AI800" s="50"/>
    </row>
    <row r="801" ht="15.75" customHeight="1">
      <c r="AI801" s="50"/>
    </row>
    <row r="802" ht="15.75" customHeight="1">
      <c r="AI802" s="50"/>
    </row>
    <row r="803" ht="15.75" customHeight="1">
      <c r="AI803" s="50"/>
    </row>
    <row r="804" ht="15.75" customHeight="1">
      <c r="AI804" s="50"/>
    </row>
    <row r="805" ht="15.75" customHeight="1">
      <c r="AI805" s="50"/>
    </row>
    <row r="806" ht="15.75" customHeight="1">
      <c r="AI806" s="50"/>
    </row>
    <row r="807" ht="15.75" customHeight="1">
      <c r="AI807" s="50"/>
    </row>
    <row r="808" ht="15.75" customHeight="1">
      <c r="AI808" s="50"/>
    </row>
    <row r="809" ht="15.75" customHeight="1">
      <c r="AI809" s="50"/>
    </row>
    <row r="810" ht="15.75" customHeight="1">
      <c r="AI810" s="50"/>
    </row>
    <row r="811" ht="15.75" customHeight="1">
      <c r="AI811" s="50"/>
    </row>
    <row r="812" ht="15.75" customHeight="1">
      <c r="AI812" s="50"/>
    </row>
    <row r="813" ht="15.75" customHeight="1">
      <c r="AI813" s="50"/>
    </row>
    <row r="814" ht="15.75" customHeight="1">
      <c r="AI814" s="50"/>
    </row>
    <row r="815" ht="15.75" customHeight="1">
      <c r="AI815" s="50"/>
    </row>
    <row r="816" ht="15.75" customHeight="1">
      <c r="AI816" s="50"/>
    </row>
    <row r="817" ht="15.75" customHeight="1">
      <c r="AI817" s="50"/>
    </row>
    <row r="818" ht="15.75" customHeight="1">
      <c r="AI818" s="50"/>
    </row>
    <row r="819" ht="15.75" customHeight="1">
      <c r="AI819" s="50"/>
    </row>
    <row r="820" ht="15.75" customHeight="1">
      <c r="AI820" s="50"/>
    </row>
    <row r="821" ht="15.75" customHeight="1">
      <c r="AI821" s="50"/>
    </row>
    <row r="822" ht="15.75" customHeight="1">
      <c r="AI822" s="50"/>
    </row>
    <row r="823" ht="15.75" customHeight="1">
      <c r="AI823" s="50"/>
    </row>
    <row r="824" ht="15.75" customHeight="1">
      <c r="AI824" s="50"/>
    </row>
    <row r="825" ht="15.75" customHeight="1">
      <c r="AI825" s="50"/>
    </row>
    <row r="826" ht="15.75" customHeight="1">
      <c r="AI826" s="50"/>
    </row>
    <row r="827" ht="15.75" customHeight="1">
      <c r="AI827" s="50"/>
    </row>
    <row r="828" ht="15.75" customHeight="1">
      <c r="AI828" s="50"/>
    </row>
    <row r="829" ht="15.75" customHeight="1">
      <c r="AI829" s="50"/>
    </row>
    <row r="830" ht="15.75" customHeight="1">
      <c r="AI830" s="50"/>
    </row>
    <row r="831" ht="15.75" customHeight="1">
      <c r="AI831" s="50"/>
    </row>
    <row r="832" ht="15.75" customHeight="1">
      <c r="AI832" s="50"/>
    </row>
    <row r="833" ht="15.75" customHeight="1">
      <c r="AI833" s="50"/>
    </row>
    <row r="834" ht="15.75" customHeight="1">
      <c r="AI834" s="50"/>
    </row>
    <row r="835" ht="15.75" customHeight="1">
      <c r="AI835" s="50"/>
    </row>
    <row r="836" ht="15.75" customHeight="1">
      <c r="AI836" s="50"/>
    </row>
    <row r="837" ht="15.75" customHeight="1">
      <c r="AI837" s="50"/>
    </row>
    <row r="838" ht="15.75" customHeight="1">
      <c r="AI838" s="50"/>
    </row>
    <row r="839" ht="15.75" customHeight="1">
      <c r="AI839" s="50"/>
    </row>
    <row r="840" ht="15.75" customHeight="1">
      <c r="AI840" s="50"/>
    </row>
    <row r="841" ht="15.75" customHeight="1">
      <c r="AI841" s="50"/>
    </row>
    <row r="842" ht="15.75" customHeight="1">
      <c r="AI842" s="50"/>
    </row>
    <row r="843" ht="15.75" customHeight="1">
      <c r="AI843" s="50"/>
    </row>
    <row r="844" ht="15.75" customHeight="1">
      <c r="AI844" s="50"/>
    </row>
    <row r="845" ht="15.75" customHeight="1">
      <c r="AI845" s="50"/>
    </row>
    <row r="846" ht="15.75" customHeight="1">
      <c r="AI846" s="50"/>
    </row>
    <row r="847" ht="15.75" customHeight="1">
      <c r="AI847" s="50"/>
    </row>
    <row r="848" ht="15.75" customHeight="1">
      <c r="AI848" s="50"/>
    </row>
    <row r="849" ht="15.75" customHeight="1">
      <c r="AI849" s="50"/>
    </row>
    <row r="850" ht="15.75" customHeight="1">
      <c r="AI850" s="50"/>
    </row>
    <row r="851" ht="15.75" customHeight="1">
      <c r="AI851" s="50"/>
    </row>
    <row r="852" ht="15.75" customHeight="1">
      <c r="AI852" s="50"/>
    </row>
    <row r="853" ht="15.75" customHeight="1">
      <c r="AI853" s="50"/>
    </row>
    <row r="854" ht="15.75" customHeight="1">
      <c r="AI854" s="50"/>
    </row>
    <row r="855" ht="15.75" customHeight="1">
      <c r="AI855" s="50"/>
    </row>
    <row r="856" ht="15.75" customHeight="1">
      <c r="AI856" s="50"/>
    </row>
    <row r="857" ht="15.75" customHeight="1">
      <c r="AI857" s="50"/>
    </row>
    <row r="858" ht="15.75" customHeight="1">
      <c r="AI858" s="50"/>
    </row>
    <row r="859" ht="15.75" customHeight="1">
      <c r="AI859" s="50"/>
    </row>
    <row r="860" ht="15.75" customHeight="1">
      <c r="AI860" s="50"/>
    </row>
    <row r="861" ht="15.75" customHeight="1">
      <c r="AI861" s="50"/>
    </row>
    <row r="862" ht="15.75" customHeight="1">
      <c r="AI862" s="50"/>
    </row>
    <row r="863" ht="15.75" customHeight="1">
      <c r="AI863" s="50"/>
    </row>
    <row r="864" ht="15.75" customHeight="1">
      <c r="AI864" s="50"/>
    </row>
    <row r="865" ht="15.75" customHeight="1">
      <c r="AI865" s="50"/>
    </row>
    <row r="866" ht="15.75" customHeight="1">
      <c r="AI866" s="50"/>
    </row>
    <row r="867" ht="15.75" customHeight="1">
      <c r="AI867" s="50"/>
    </row>
    <row r="868" ht="15.75" customHeight="1">
      <c r="AI868" s="50"/>
    </row>
    <row r="869" ht="15.75" customHeight="1">
      <c r="AI869" s="50"/>
    </row>
    <row r="870" ht="15.75" customHeight="1">
      <c r="AI870" s="50"/>
    </row>
    <row r="871" ht="15.75" customHeight="1">
      <c r="AI871" s="50"/>
    </row>
    <row r="872" ht="15.75" customHeight="1">
      <c r="AI872" s="50"/>
    </row>
    <row r="873" ht="15.75" customHeight="1">
      <c r="AI873" s="50"/>
    </row>
    <row r="874" ht="15.75" customHeight="1">
      <c r="AI874" s="50"/>
    </row>
    <row r="875" ht="15.75" customHeight="1">
      <c r="AI875" s="50"/>
    </row>
    <row r="876" ht="15.75" customHeight="1">
      <c r="AI876" s="50"/>
    </row>
    <row r="877" ht="15.75" customHeight="1">
      <c r="AI877" s="50"/>
    </row>
    <row r="878" ht="15.75" customHeight="1">
      <c r="AI878" s="50"/>
    </row>
    <row r="879" ht="15.75" customHeight="1">
      <c r="AI879" s="50"/>
    </row>
    <row r="880" ht="15.75" customHeight="1">
      <c r="AI880" s="50"/>
    </row>
    <row r="881" ht="15.75" customHeight="1">
      <c r="AI881" s="50"/>
    </row>
    <row r="882" ht="15.75" customHeight="1">
      <c r="AI882" s="50"/>
    </row>
    <row r="883" ht="15.75" customHeight="1">
      <c r="AI883" s="50"/>
    </row>
    <row r="884" ht="15.75" customHeight="1">
      <c r="AI884" s="50"/>
    </row>
    <row r="885" ht="15.75" customHeight="1">
      <c r="AI885" s="50"/>
    </row>
    <row r="886" ht="15.75" customHeight="1">
      <c r="AI886" s="50"/>
    </row>
    <row r="887" ht="15.75" customHeight="1">
      <c r="AI887" s="50"/>
    </row>
    <row r="888" ht="15.75" customHeight="1">
      <c r="AI888" s="50"/>
    </row>
    <row r="889" ht="15.75" customHeight="1">
      <c r="AI889" s="50"/>
    </row>
    <row r="890" ht="15.75" customHeight="1">
      <c r="AI890" s="50"/>
    </row>
    <row r="891" ht="15.75" customHeight="1">
      <c r="AI891" s="50"/>
    </row>
    <row r="892" ht="15.75" customHeight="1">
      <c r="AI892" s="50"/>
    </row>
    <row r="893" ht="15.75" customHeight="1">
      <c r="AI893" s="50"/>
    </row>
    <row r="894" ht="15.75" customHeight="1">
      <c r="AI894" s="50"/>
    </row>
    <row r="895" ht="15.75" customHeight="1">
      <c r="AI895" s="50"/>
    </row>
    <row r="896" ht="15.75" customHeight="1">
      <c r="AI896" s="50"/>
    </row>
    <row r="897" ht="15.75" customHeight="1">
      <c r="AI897" s="50"/>
    </row>
    <row r="898" ht="15.75" customHeight="1">
      <c r="AI898" s="50"/>
    </row>
    <row r="899" ht="15.75" customHeight="1">
      <c r="AI899" s="50"/>
    </row>
    <row r="900" ht="15.75" customHeight="1">
      <c r="AI900" s="50"/>
    </row>
    <row r="901" ht="15.75" customHeight="1">
      <c r="AI901" s="50"/>
    </row>
    <row r="902" ht="15.75" customHeight="1">
      <c r="AI902" s="50"/>
    </row>
    <row r="903" ht="15.75" customHeight="1">
      <c r="AI903" s="50"/>
    </row>
    <row r="904" ht="15.75" customHeight="1">
      <c r="AI904" s="50"/>
    </row>
    <row r="905" ht="15.75" customHeight="1">
      <c r="AI905" s="50"/>
    </row>
    <row r="906" ht="15.75" customHeight="1">
      <c r="AI906" s="50"/>
    </row>
    <row r="907" ht="15.75" customHeight="1">
      <c r="AI907" s="50"/>
    </row>
    <row r="908" ht="15.75" customHeight="1">
      <c r="AI908" s="50"/>
    </row>
    <row r="909" ht="15.75" customHeight="1">
      <c r="AI909" s="50"/>
    </row>
    <row r="910" ht="15.75" customHeight="1">
      <c r="AI910" s="50"/>
    </row>
    <row r="911" ht="15.75" customHeight="1">
      <c r="AI911" s="50"/>
    </row>
    <row r="912" ht="15.75" customHeight="1">
      <c r="AI912" s="50"/>
    </row>
    <row r="913" ht="15.75" customHeight="1">
      <c r="AI913" s="50"/>
    </row>
    <row r="914" ht="15.75" customHeight="1">
      <c r="AI914" s="50"/>
    </row>
    <row r="915" ht="15.75" customHeight="1">
      <c r="AI915" s="50"/>
    </row>
    <row r="916" ht="15.75" customHeight="1">
      <c r="AI916" s="50"/>
    </row>
    <row r="917" ht="15.75" customHeight="1">
      <c r="AI917" s="50"/>
    </row>
    <row r="918" ht="15.75" customHeight="1">
      <c r="AI918" s="50"/>
    </row>
    <row r="919" ht="15.75" customHeight="1">
      <c r="AI919" s="50"/>
    </row>
    <row r="920" ht="15.75" customHeight="1">
      <c r="AI920" s="50"/>
    </row>
    <row r="921" ht="15.75" customHeight="1">
      <c r="AI921" s="50"/>
    </row>
    <row r="922" ht="15.75" customHeight="1">
      <c r="AI922" s="50"/>
    </row>
    <row r="923" ht="15.75" customHeight="1">
      <c r="AI923" s="50"/>
    </row>
    <row r="924" ht="15.75" customHeight="1">
      <c r="AI924" s="50"/>
    </row>
    <row r="925" ht="15.75" customHeight="1">
      <c r="AI925" s="50"/>
    </row>
    <row r="926" ht="15.75" customHeight="1">
      <c r="AI926" s="50"/>
    </row>
    <row r="927" ht="15.75" customHeight="1">
      <c r="AI927" s="50"/>
    </row>
    <row r="928" ht="15.75" customHeight="1">
      <c r="AI928" s="50"/>
    </row>
    <row r="929" ht="15.75" customHeight="1">
      <c r="AI929" s="50"/>
    </row>
    <row r="930" ht="15.75" customHeight="1">
      <c r="AI930" s="50"/>
    </row>
    <row r="931" ht="15.75" customHeight="1">
      <c r="AI931" s="50"/>
    </row>
    <row r="932" ht="15.75" customHeight="1">
      <c r="AI932" s="50"/>
    </row>
    <row r="933" ht="15.75" customHeight="1">
      <c r="AI933" s="50"/>
    </row>
    <row r="934" ht="15.75" customHeight="1">
      <c r="AI934" s="50"/>
    </row>
    <row r="935" ht="15.75" customHeight="1">
      <c r="AI935" s="50"/>
    </row>
    <row r="936" ht="15.75" customHeight="1">
      <c r="AI936" s="50"/>
    </row>
    <row r="937" ht="15.75" customHeight="1">
      <c r="AI937" s="50"/>
    </row>
    <row r="938" ht="15.75" customHeight="1">
      <c r="AI938" s="50"/>
    </row>
    <row r="939" ht="15.75" customHeight="1">
      <c r="AI939" s="50"/>
    </row>
    <row r="940" ht="15.75" customHeight="1">
      <c r="AI940" s="50"/>
    </row>
    <row r="941" ht="15.75" customHeight="1">
      <c r="AI941" s="50"/>
    </row>
    <row r="942" ht="15.75" customHeight="1">
      <c r="AI942" s="50"/>
    </row>
    <row r="943" ht="15.75" customHeight="1">
      <c r="AI943" s="50"/>
    </row>
    <row r="944" ht="15.75" customHeight="1">
      <c r="AI944" s="50"/>
    </row>
    <row r="945" ht="15.75" customHeight="1">
      <c r="AI945" s="50"/>
    </row>
    <row r="946" ht="15.75" customHeight="1">
      <c r="AI946" s="50"/>
    </row>
    <row r="947" ht="15.75" customHeight="1">
      <c r="AI947" s="50"/>
    </row>
    <row r="948" ht="15.75" customHeight="1">
      <c r="AI948" s="50"/>
    </row>
    <row r="949" ht="15.75" customHeight="1">
      <c r="AI949" s="50"/>
    </row>
    <row r="950" ht="15.75" customHeight="1">
      <c r="AI950" s="50"/>
    </row>
    <row r="951" ht="15.75" customHeight="1">
      <c r="AI951" s="50"/>
    </row>
    <row r="952" ht="15.75" customHeight="1">
      <c r="AI952" s="50"/>
    </row>
    <row r="953" ht="15.75" customHeight="1">
      <c r="AI953" s="50"/>
    </row>
    <row r="954" ht="15.75" customHeight="1">
      <c r="AI954" s="50"/>
    </row>
    <row r="955" ht="15.75" customHeight="1">
      <c r="AI955" s="50"/>
    </row>
    <row r="956" ht="15.75" customHeight="1">
      <c r="AI956" s="50"/>
    </row>
    <row r="957" ht="15.75" customHeight="1">
      <c r="AI957" s="50"/>
    </row>
    <row r="958" ht="15.75" customHeight="1">
      <c r="AI958" s="50"/>
    </row>
    <row r="959" ht="15.75" customHeight="1">
      <c r="AI959" s="50"/>
    </row>
    <row r="960" ht="15.75" customHeight="1">
      <c r="AI960" s="50"/>
    </row>
    <row r="961" ht="15.75" customHeight="1">
      <c r="AI961" s="50"/>
    </row>
    <row r="962" ht="15.75" customHeight="1">
      <c r="AI962" s="50"/>
    </row>
    <row r="963" ht="15.75" customHeight="1">
      <c r="AI963" s="50"/>
    </row>
    <row r="964" ht="15.75" customHeight="1">
      <c r="AI964" s="50"/>
    </row>
    <row r="965" ht="15.75" customHeight="1">
      <c r="AI965" s="50"/>
    </row>
    <row r="966" ht="15.75" customHeight="1">
      <c r="AI966" s="50"/>
    </row>
    <row r="967" ht="15.75" customHeight="1">
      <c r="AI967" s="50"/>
    </row>
    <row r="968" ht="15.75" customHeight="1">
      <c r="AI968" s="50"/>
    </row>
    <row r="969" ht="15.75" customHeight="1">
      <c r="AI969" s="50"/>
    </row>
    <row r="970" ht="15.75" customHeight="1">
      <c r="AI970" s="50"/>
    </row>
    <row r="971" ht="15.75" customHeight="1">
      <c r="AI971" s="50"/>
    </row>
    <row r="972" ht="15.75" customHeight="1">
      <c r="AI972" s="50"/>
    </row>
    <row r="973" ht="15.75" customHeight="1">
      <c r="AI973" s="50"/>
    </row>
    <row r="974" ht="15.75" customHeight="1">
      <c r="AI974" s="50"/>
    </row>
    <row r="975" ht="15.75" customHeight="1">
      <c r="AI975" s="50"/>
    </row>
    <row r="976" ht="15.75" customHeight="1">
      <c r="AI976" s="50"/>
    </row>
    <row r="977" ht="15.75" customHeight="1">
      <c r="AI977" s="50"/>
    </row>
    <row r="978" ht="15.75" customHeight="1">
      <c r="AI978" s="50"/>
    </row>
    <row r="979" ht="15.75" customHeight="1">
      <c r="AI979" s="50"/>
    </row>
    <row r="980" ht="15.75" customHeight="1">
      <c r="AI980" s="50"/>
    </row>
    <row r="981" ht="15.75" customHeight="1">
      <c r="AI981" s="50"/>
    </row>
    <row r="982" ht="15.75" customHeight="1">
      <c r="AI982" s="50"/>
    </row>
    <row r="983" ht="15.75" customHeight="1">
      <c r="AI983" s="50"/>
    </row>
    <row r="984" ht="15.75" customHeight="1">
      <c r="AI984" s="50"/>
    </row>
    <row r="985" ht="15.75" customHeight="1">
      <c r="AI985" s="50"/>
    </row>
    <row r="986" ht="15.75" customHeight="1">
      <c r="AI986" s="50"/>
    </row>
    <row r="987" ht="15.75" customHeight="1">
      <c r="AI987" s="50"/>
    </row>
    <row r="988" ht="15.75" customHeight="1">
      <c r="AI988" s="50"/>
    </row>
    <row r="989" ht="15.75" customHeight="1">
      <c r="AI989" s="50"/>
    </row>
    <row r="990" ht="15.75" customHeight="1">
      <c r="AI990" s="50"/>
    </row>
    <row r="991" ht="15.75" customHeight="1">
      <c r="AI991" s="50"/>
    </row>
    <row r="992" ht="15.75" customHeight="1">
      <c r="AI992" s="50"/>
    </row>
    <row r="993" ht="15.75" customHeight="1">
      <c r="AI993" s="50"/>
    </row>
    <row r="994" ht="15.75" customHeight="1">
      <c r="AI994" s="50"/>
    </row>
    <row r="995" ht="15.75" customHeight="1">
      <c r="AI995" s="50"/>
    </row>
    <row r="996" ht="15.75" customHeight="1">
      <c r="AI996" s="50"/>
    </row>
    <row r="997" ht="15.75" customHeight="1">
      <c r="AI997" s="50"/>
    </row>
    <row r="998" ht="15.75" customHeight="1">
      <c r="AI998" s="50"/>
    </row>
    <row r="999" ht="15.75" customHeight="1">
      <c r="AI999" s="50"/>
    </row>
    <row r="1000" ht="15.75" customHeight="1">
      <c r="AI1000" s="50"/>
    </row>
    <row r="1001" ht="15.75" customHeight="1">
      <c r="AI1001" s="50"/>
    </row>
    <row r="1002" ht="15.75" customHeight="1">
      <c r="AI1002" s="50"/>
    </row>
    <row r="1003" ht="15.75" customHeight="1">
      <c r="AI1003" s="50"/>
    </row>
    <row r="1004" ht="15.75" customHeight="1">
      <c r="AI1004" s="50"/>
    </row>
    <row r="1005" ht="15.75" customHeight="1">
      <c r="AI1005" s="50"/>
    </row>
    <row r="1006" ht="15.75" customHeight="1">
      <c r="AI1006" s="50"/>
    </row>
    <row r="1007" ht="15.75" customHeight="1">
      <c r="AI1007" s="50"/>
    </row>
    <row r="1008" ht="15.75" customHeight="1">
      <c r="AI1008" s="50"/>
    </row>
    <row r="1009" ht="15.75" customHeight="1">
      <c r="AI1009" s="50"/>
    </row>
    <row r="1010" ht="15.75" customHeight="1">
      <c r="AI1010" s="50"/>
    </row>
    <row r="1011" ht="15.75" customHeight="1">
      <c r="AI1011" s="50"/>
    </row>
    <row r="1012" ht="15.75" customHeight="1">
      <c r="AI1012" s="50"/>
    </row>
    <row r="1013" ht="15.75" customHeight="1">
      <c r="AI1013" s="50"/>
    </row>
    <row r="1014" ht="15.75" customHeight="1">
      <c r="AI1014" s="50"/>
    </row>
    <row r="1015" ht="15.75" customHeight="1">
      <c r="AI1015" s="50"/>
    </row>
    <row r="1016" ht="15.75" customHeight="1">
      <c r="AI1016" s="50"/>
    </row>
    <row r="1017" ht="15.75" customHeight="1">
      <c r="AI1017" s="50"/>
    </row>
    <row r="1018" ht="15.75" customHeight="1">
      <c r="AI1018" s="50"/>
    </row>
    <row r="1019" ht="15.75" customHeight="1">
      <c r="AI1019" s="50"/>
    </row>
    <row r="1020" ht="15.75" customHeight="1">
      <c r="AI1020" s="50"/>
    </row>
    <row r="1021" ht="15.75" customHeight="1">
      <c r="AI1021" s="50"/>
    </row>
    <row r="1022" ht="15.75" customHeight="1">
      <c r="AI1022" s="50"/>
    </row>
    <row r="1023" ht="15.75" customHeight="1">
      <c r="AI1023" s="50"/>
    </row>
    <row r="1024" ht="15.75" customHeight="1">
      <c r="AI1024" s="50"/>
    </row>
    <row r="1025" ht="15.75" customHeight="1">
      <c r="AI1025" s="50"/>
    </row>
    <row r="1026" ht="15.75" customHeight="1">
      <c r="AI1026" s="50"/>
    </row>
    <row r="1027" ht="15.75" customHeight="1">
      <c r="AI1027" s="50"/>
    </row>
    <row r="1028" ht="15.75" customHeight="1">
      <c r="AI1028" s="50"/>
    </row>
    <row r="1029" ht="15.75" customHeight="1">
      <c r="AI1029" s="50"/>
    </row>
    <row r="1030" ht="15.75" customHeight="1">
      <c r="AI1030" s="50"/>
    </row>
    <row r="1031" ht="15.75" customHeight="1">
      <c r="AI1031" s="50"/>
    </row>
    <row r="1032" ht="15.75" customHeight="1">
      <c r="AI1032" s="50"/>
    </row>
    <row r="1033" ht="15.75" customHeight="1">
      <c r="AI1033" s="50"/>
    </row>
    <row r="1034" ht="15.75" customHeight="1">
      <c r="AI1034" s="50"/>
    </row>
    <row r="1035" ht="15.75" customHeight="1">
      <c r="AI1035" s="50"/>
    </row>
    <row r="1036" ht="15.75" customHeight="1">
      <c r="AI1036" s="50"/>
    </row>
  </sheetData>
  <sheetProtection algorithmName="SHA-512" hashValue="+UMXLcEJJq4F5xLTCv3l287OlI7L0SyhtDj159GUMvkKZzuGkY2T2iEeDtGSF7e1ksAlxQbiqzrzwZCVEOfUqw==" saltValue="vInFDc0RIiHMRxeW6zdgpQ==" spinCount="100000" sheet="1" objects="1" scenarios="1"/>
  <printOptions/>
  <pageMargins left="0.7" right="0.7" top="0.75" bottom="0.75" header="0" footer="0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23E4B-34CF-3F4F-8CFB-74E0FD985908}">
  <dimension ref="A1:BA1041"/>
  <sheetViews>
    <sheetView zoomScale="90" zoomScaleNormal="90" workbookViewId="0" topLeftCell="A287">
      <pane xSplit="8" topLeftCell="I1" activePane="topRight" state="frozen"/>
      <selection pane="topRight" activeCell="H307" sqref="A1:XFD1048576"/>
    </sheetView>
  </sheetViews>
  <sheetFormatPr defaultColWidth="19.375" defaultRowHeight="15" customHeight="1"/>
  <cols>
    <col min="1" max="1" width="9.625" style="5" customWidth="1"/>
    <col min="2" max="2" width="17.00390625" style="5" customWidth="1"/>
    <col min="3" max="3" width="15.50390625" style="12" customWidth="1"/>
    <col min="4" max="4" width="17.625" style="5" customWidth="1"/>
    <col min="5" max="5" width="25.00390625" style="11" bestFit="1" customWidth="1"/>
    <col min="6" max="6" width="14.875" style="5" customWidth="1"/>
    <col min="7" max="7" width="12.875" style="5" customWidth="1"/>
    <col min="8" max="8" width="16.125" style="5" customWidth="1"/>
    <col min="9" max="9" width="28.125" style="50" customWidth="1"/>
    <col min="10" max="10" width="7.50390625" style="30" customWidth="1"/>
    <col min="11" max="38" width="11.875" style="5" customWidth="1"/>
    <col min="39" max="39" width="10.125" style="69" customWidth="1"/>
    <col min="40" max="40" width="12.625" style="5" customWidth="1"/>
    <col min="41" max="16384" width="19.375" style="5" customWidth="1"/>
  </cols>
  <sheetData>
    <row r="1" spans="1:53" ht="19" customHeight="1">
      <c r="A1" s="120" t="s">
        <v>1183</v>
      </c>
      <c r="B1" s="48" t="s">
        <v>1</v>
      </c>
      <c r="C1" s="120" t="s">
        <v>5</v>
      </c>
      <c r="D1" s="120" t="s">
        <v>6</v>
      </c>
      <c r="E1" s="121" t="s">
        <v>8</v>
      </c>
      <c r="F1" s="122" t="s">
        <v>9</v>
      </c>
      <c r="G1" s="48" t="s">
        <v>2</v>
      </c>
      <c r="H1" s="48" t="s">
        <v>3</v>
      </c>
      <c r="I1" s="123" t="s">
        <v>10</v>
      </c>
      <c r="J1" s="31" t="s">
        <v>7</v>
      </c>
      <c r="K1" s="1" t="s">
        <v>1061</v>
      </c>
      <c r="L1" s="1" t="s">
        <v>1062</v>
      </c>
      <c r="M1" s="1" t="s">
        <v>1063</v>
      </c>
      <c r="N1" s="1" t="s">
        <v>1064</v>
      </c>
      <c r="O1" s="1" t="s">
        <v>1065</v>
      </c>
      <c r="P1" s="1" t="s">
        <v>1066</v>
      </c>
      <c r="Q1" s="1" t="s">
        <v>1067</v>
      </c>
      <c r="R1" s="1" t="s">
        <v>1068</v>
      </c>
      <c r="S1" s="1" t="s">
        <v>1069</v>
      </c>
      <c r="T1" s="48" t="s">
        <v>1126</v>
      </c>
      <c r="U1" s="48" t="s">
        <v>1125</v>
      </c>
      <c r="V1" s="48" t="s">
        <v>1127</v>
      </c>
      <c r="W1" s="48" t="s">
        <v>1128</v>
      </c>
      <c r="X1" s="48" t="s">
        <v>1129</v>
      </c>
      <c r="Y1" s="48" t="s">
        <v>1130</v>
      </c>
      <c r="Z1" s="48" t="s">
        <v>1152</v>
      </c>
      <c r="AA1" s="48" t="s">
        <v>1153</v>
      </c>
      <c r="AB1" s="48" t="s">
        <v>1154</v>
      </c>
      <c r="AC1" s="48" t="s">
        <v>1180</v>
      </c>
      <c r="AD1" s="48" t="s">
        <v>1181</v>
      </c>
      <c r="AE1" s="48" t="s">
        <v>1184</v>
      </c>
      <c r="AF1" s="48" t="s">
        <v>1185</v>
      </c>
      <c r="AG1" s="48" t="s">
        <v>1187</v>
      </c>
      <c r="AH1" s="48" t="s">
        <v>1188</v>
      </c>
      <c r="AI1" s="48" t="s">
        <v>1191</v>
      </c>
      <c r="AJ1" s="48" t="s">
        <v>1192</v>
      </c>
      <c r="AK1" s="48" t="s">
        <v>1193</v>
      </c>
      <c r="AL1" s="48" t="s">
        <v>1194</v>
      </c>
      <c r="AM1" s="68" t="s">
        <v>905</v>
      </c>
      <c r="AN1" s="1" t="s">
        <v>1124</v>
      </c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40" ht="15.75" customHeight="1">
      <c r="A2" s="45">
        <v>1</v>
      </c>
      <c r="B2" s="116" t="s">
        <v>1172</v>
      </c>
      <c r="C2" s="117">
        <v>2118</v>
      </c>
      <c r="D2" s="117"/>
      <c r="E2" s="118">
        <v>840003200055231</v>
      </c>
      <c r="F2" s="119">
        <v>43180</v>
      </c>
      <c r="G2" s="116" t="s">
        <v>105</v>
      </c>
      <c r="H2" s="116" t="s">
        <v>102</v>
      </c>
      <c r="I2" s="91" t="s">
        <v>83</v>
      </c>
      <c r="J2" s="30">
        <v>10</v>
      </c>
      <c r="L2" s="67">
        <v>20</v>
      </c>
      <c r="M2" s="67">
        <v>66</v>
      </c>
      <c r="O2" s="67">
        <v>50</v>
      </c>
      <c r="P2" s="67">
        <v>35</v>
      </c>
      <c r="X2" s="86">
        <v>85</v>
      </c>
      <c r="Y2" s="86">
        <v>96</v>
      </c>
      <c r="Z2" s="86">
        <v>94</v>
      </c>
      <c r="AA2" s="86">
        <v>100</v>
      </c>
      <c r="AB2" s="86">
        <v>100</v>
      </c>
      <c r="AC2" s="86">
        <v>84</v>
      </c>
      <c r="AD2" s="86">
        <v>88</v>
      </c>
      <c r="AE2" s="67"/>
      <c r="AF2" s="67"/>
      <c r="AG2" s="86">
        <v>88</v>
      </c>
      <c r="AH2" s="86">
        <v>119</v>
      </c>
      <c r="AI2" s="67">
        <v>77</v>
      </c>
      <c r="AJ2" s="86">
        <v>90</v>
      </c>
      <c r="AK2" s="67"/>
      <c r="AL2" s="67"/>
      <c r="AM2" s="69">
        <f>SUM(X2:AH2)+AJ2</f>
        <v>944</v>
      </c>
      <c r="AN2" s="5">
        <f aca="true" t="shared" si="0" ref="AN2:AN65">COUNT(J2:AL2)</f>
        <v>16</v>
      </c>
    </row>
    <row r="3" spans="1:40" ht="15.75" customHeight="1">
      <c r="A3" s="45">
        <v>2</v>
      </c>
      <c r="B3" s="116" t="s">
        <v>50</v>
      </c>
      <c r="C3" s="117" t="s">
        <v>575</v>
      </c>
      <c r="D3" s="117">
        <v>492415</v>
      </c>
      <c r="E3" s="118">
        <v>840003199828687</v>
      </c>
      <c r="F3" s="119">
        <v>43199</v>
      </c>
      <c r="G3" s="116" t="s">
        <v>576</v>
      </c>
      <c r="H3" s="116" t="s">
        <v>577</v>
      </c>
      <c r="I3" s="91" t="s">
        <v>578</v>
      </c>
      <c r="J3" s="30">
        <v>77</v>
      </c>
      <c r="K3" s="86">
        <v>96</v>
      </c>
      <c r="L3" s="86">
        <v>89</v>
      </c>
      <c r="N3" s="5">
        <v>38</v>
      </c>
      <c r="O3" s="86">
        <v>94</v>
      </c>
      <c r="P3" s="86">
        <v>89</v>
      </c>
      <c r="Q3" s="86">
        <v>106</v>
      </c>
      <c r="R3" s="86">
        <v>101</v>
      </c>
      <c r="S3" s="86">
        <v>90</v>
      </c>
      <c r="T3" s="86">
        <v>88</v>
      </c>
      <c r="U3" s="86">
        <v>88</v>
      </c>
      <c r="V3" s="86">
        <v>84</v>
      </c>
      <c r="W3" s="5">
        <v>44</v>
      </c>
      <c r="AI3" s="67"/>
      <c r="AJ3" s="67"/>
      <c r="AK3" s="67"/>
      <c r="AL3" s="67"/>
      <c r="AM3" s="69">
        <f>SUM(K3:L3)+SUM(O3:V3)</f>
        <v>925</v>
      </c>
      <c r="AN3" s="5">
        <f t="shared" si="0"/>
        <v>13</v>
      </c>
    </row>
    <row r="4" spans="1:40" ht="15.75" customHeight="1">
      <c r="A4" s="45">
        <v>3</v>
      </c>
      <c r="B4" s="116" t="s">
        <v>1173</v>
      </c>
      <c r="C4" s="117" t="s">
        <v>590</v>
      </c>
      <c r="D4" s="117"/>
      <c r="E4" s="118">
        <v>840003200173932</v>
      </c>
      <c r="F4" s="119">
        <v>43174</v>
      </c>
      <c r="G4" s="116" t="s">
        <v>45</v>
      </c>
      <c r="H4" s="116" t="s">
        <v>588</v>
      </c>
      <c r="I4" s="91" t="s">
        <v>592</v>
      </c>
      <c r="J4" s="75">
        <v>54</v>
      </c>
      <c r="M4" s="86">
        <v>73</v>
      </c>
      <c r="Q4" s="86">
        <v>62</v>
      </c>
      <c r="R4" s="67">
        <v>52</v>
      </c>
      <c r="S4" s="86">
        <v>95</v>
      </c>
      <c r="T4" s="5">
        <v>16</v>
      </c>
      <c r="U4" s="67">
        <v>30</v>
      </c>
      <c r="V4" s="86">
        <v>85</v>
      </c>
      <c r="W4" s="86">
        <v>85</v>
      </c>
      <c r="Z4" s="86">
        <v>95</v>
      </c>
      <c r="AA4" s="86">
        <v>89</v>
      </c>
      <c r="AB4" s="86">
        <v>83</v>
      </c>
      <c r="AC4" s="67"/>
      <c r="AD4" s="67"/>
      <c r="AE4" s="86">
        <v>95</v>
      </c>
      <c r="AF4" s="86">
        <v>90</v>
      </c>
      <c r="AG4" s="67"/>
      <c r="AH4" s="67"/>
      <c r="AI4" s="67"/>
      <c r="AJ4" s="67"/>
      <c r="AK4" s="67"/>
      <c r="AL4" s="67"/>
      <c r="AM4" s="69">
        <f>SUM(V4:AF4)+S4+Q4+M4</f>
        <v>852</v>
      </c>
      <c r="AN4" s="5">
        <f t="shared" si="0"/>
        <v>14</v>
      </c>
    </row>
    <row r="5" spans="1:40" ht="15.75" customHeight="1">
      <c r="A5" s="45">
        <v>4</v>
      </c>
      <c r="B5" s="116" t="s">
        <v>906</v>
      </c>
      <c r="C5" s="117" t="s">
        <v>422</v>
      </c>
      <c r="D5" s="117">
        <v>3399209</v>
      </c>
      <c r="E5" s="118">
        <v>840003148642303</v>
      </c>
      <c r="F5" s="119">
        <v>42985</v>
      </c>
      <c r="G5" s="116" t="s">
        <v>391</v>
      </c>
      <c r="H5" s="116" t="s">
        <v>423</v>
      </c>
      <c r="I5" s="91" t="s">
        <v>375</v>
      </c>
      <c r="J5" s="30">
        <v>84</v>
      </c>
      <c r="K5" s="5">
        <v>82</v>
      </c>
      <c r="L5" s="5">
        <v>76</v>
      </c>
      <c r="N5" s="5">
        <v>71</v>
      </c>
      <c r="O5" s="5">
        <v>71</v>
      </c>
      <c r="P5" s="5">
        <v>76</v>
      </c>
      <c r="T5" s="5">
        <v>83</v>
      </c>
      <c r="U5" s="5">
        <v>38</v>
      </c>
      <c r="V5" s="5">
        <v>76</v>
      </c>
      <c r="W5" s="5">
        <v>26</v>
      </c>
      <c r="AE5" s="67"/>
      <c r="AF5" s="67"/>
      <c r="AG5" s="67"/>
      <c r="AH5" s="67"/>
      <c r="AI5" s="67"/>
      <c r="AJ5" s="67"/>
      <c r="AK5" s="67"/>
      <c r="AL5" s="67"/>
      <c r="AM5" s="69">
        <f>SUM(J5:AD5)</f>
        <v>683</v>
      </c>
      <c r="AN5" s="5">
        <f t="shared" si="0"/>
        <v>10</v>
      </c>
    </row>
    <row r="6" spans="1:40" ht="15.75" customHeight="1">
      <c r="A6" s="45">
        <v>5</v>
      </c>
      <c r="B6" s="116" t="s">
        <v>50</v>
      </c>
      <c r="C6" s="117" t="s">
        <v>402</v>
      </c>
      <c r="D6" s="117">
        <v>495090</v>
      </c>
      <c r="E6" s="118">
        <v>840003148241587</v>
      </c>
      <c r="F6" s="119">
        <v>43102</v>
      </c>
      <c r="G6" s="116" t="s">
        <v>403</v>
      </c>
      <c r="H6" s="116" t="s">
        <v>400</v>
      </c>
      <c r="I6" s="91" t="s">
        <v>404</v>
      </c>
      <c r="J6" s="87">
        <v>40</v>
      </c>
      <c r="M6" s="86">
        <v>62</v>
      </c>
      <c r="N6" s="67">
        <v>12</v>
      </c>
      <c r="O6" s="67">
        <v>6</v>
      </c>
      <c r="P6" s="67">
        <v>16</v>
      </c>
      <c r="X6" s="86">
        <v>56</v>
      </c>
      <c r="Y6" s="86">
        <v>61</v>
      </c>
      <c r="Z6" s="86">
        <v>66</v>
      </c>
      <c r="AA6" s="86">
        <v>79</v>
      </c>
      <c r="AB6" s="86">
        <v>84</v>
      </c>
      <c r="AC6" s="86">
        <v>71</v>
      </c>
      <c r="AE6" s="86">
        <v>82</v>
      </c>
      <c r="AF6" s="86">
        <v>62</v>
      </c>
      <c r="AG6" s="67"/>
      <c r="AH6" s="67"/>
      <c r="AI6" s="67"/>
      <c r="AJ6" s="67"/>
      <c r="AK6" s="67"/>
      <c r="AL6" s="67"/>
      <c r="AM6" s="69">
        <f>SUM(X6:AF6)+M6+J6</f>
        <v>663</v>
      </c>
      <c r="AN6" s="5">
        <f t="shared" si="0"/>
        <v>13</v>
      </c>
    </row>
    <row r="7" spans="1:40" ht="15.75" customHeight="1">
      <c r="A7" s="45">
        <v>6</v>
      </c>
      <c r="B7" s="116" t="s">
        <v>906</v>
      </c>
      <c r="C7" s="117" t="s">
        <v>82</v>
      </c>
      <c r="D7" s="117">
        <v>3488617</v>
      </c>
      <c r="E7" s="124"/>
      <c r="F7" s="119">
        <v>43143</v>
      </c>
      <c r="G7" s="116" t="s">
        <v>79</v>
      </c>
      <c r="H7" s="116" t="s">
        <v>80</v>
      </c>
      <c r="I7" s="91" t="s">
        <v>83</v>
      </c>
      <c r="J7" s="87">
        <v>35</v>
      </c>
      <c r="L7" s="5">
        <v>12</v>
      </c>
      <c r="Q7" s="67">
        <v>20</v>
      </c>
      <c r="R7" s="67">
        <v>20</v>
      </c>
      <c r="S7" s="67">
        <v>25</v>
      </c>
      <c r="T7" s="67">
        <v>25</v>
      </c>
      <c r="U7" s="67">
        <v>15</v>
      </c>
      <c r="V7" s="67">
        <v>20</v>
      </c>
      <c r="W7" s="67">
        <v>20</v>
      </c>
      <c r="AA7" s="86">
        <v>38</v>
      </c>
      <c r="AB7" s="86">
        <v>38</v>
      </c>
      <c r="AC7" s="67"/>
      <c r="AD7" s="67">
        <v>16</v>
      </c>
      <c r="AE7" s="86">
        <v>38</v>
      </c>
      <c r="AF7" s="86">
        <v>28</v>
      </c>
      <c r="AG7" s="67"/>
      <c r="AH7" s="86">
        <v>50</v>
      </c>
      <c r="AI7" s="86">
        <v>85</v>
      </c>
      <c r="AJ7" s="86">
        <v>88</v>
      </c>
      <c r="AK7" s="86">
        <v>78</v>
      </c>
      <c r="AL7" s="86">
        <v>78</v>
      </c>
      <c r="AM7" s="69">
        <f>SUM(AE7:AL7)+AA7+AB7+J7</f>
        <v>556</v>
      </c>
      <c r="AN7" s="5">
        <f t="shared" si="0"/>
        <v>19</v>
      </c>
    </row>
    <row r="8" spans="1:40" ht="15.75" customHeight="1">
      <c r="A8" s="45">
        <v>7</v>
      </c>
      <c r="B8" s="91" t="s">
        <v>22</v>
      </c>
      <c r="C8" s="92"/>
      <c r="D8" s="117"/>
      <c r="E8" s="124">
        <v>840003199828688</v>
      </c>
      <c r="F8" s="119"/>
      <c r="G8" s="91" t="s">
        <v>1055</v>
      </c>
      <c r="H8" s="91" t="s">
        <v>193</v>
      </c>
      <c r="I8" s="91"/>
      <c r="K8" s="5">
        <v>44</v>
      </c>
      <c r="L8" s="5">
        <v>79</v>
      </c>
      <c r="M8" s="5">
        <v>88</v>
      </c>
      <c r="N8" s="5">
        <v>34</v>
      </c>
      <c r="O8" s="5">
        <v>15</v>
      </c>
      <c r="P8" s="5">
        <v>15</v>
      </c>
      <c r="T8" s="5">
        <v>74</v>
      </c>
      <c r="U8" s="5">
        <v>79</v>
      </c>
      <c r="V8" s="5">
        <v>62</v>
      </c>
      <c r="W8" s="5">
        <v>62</v>
      </c>
      <c r="AE8" s="67"/>
      <c r="AF8" s="67"/>
      <c r="AG8" s="67"/>
      <c r="AH8" s="67"/>
      <c r="AI8" s="67"/>
      <c r="AJ8" s="67"/>
      <c r="AK8" s="67"/>
      <c r="AL8" s="67"/>
      <c r="AM8" s="69">
        <f>SUM(J8:AD8)</f>
        <v>552</v>
      </c>
      <c r="AN8" s="5">
        <f t="shared" si="0"/>
        <v>10</v>
      </c>
    </row>
    <row r="9" spans="1:40" ht="15.75" customHeight="1">
      <c r="A9" s="45">
        <v>8</v>
      </c>
      <c r="B9" s="116" t="s">
        <v>22</v>
      </c>
      <c r="C9" s="92"/>
      <c r="D9" s="117"/>
      <c r="E9" s="118">
        <v>840003141479842</v>
      </c>
      <c r="F9" s="119">
        <v>43135</v>
      </c>
      <c r="G9" s="116" t="s">
        <v>101</v>
      </c>
      <c r="H9" s="116" t="s">
        <v>599</v>
      </c>
      <c r="I9" s="91" t="s">
        <v>600</v>
      </c>
      <c r="J9" s="87">
        <v>36</v>
      </c>
      <c r="N9" s="5">
        <v>16</v>
      </c>
      <c r="T9" s="86">
        <v>36</v>
      </c>
      <c r="U9" s="86">
        <v>30</v>
      </c>
      <c r="V9" s="86">
        <v>28</v>
      </c>
      <c r="W9" s="86">
        <v>28</v>
      </c>
      <c r="AA9" s="86">
        <v>65</v>
      </c>
      <c r="AB9" s="86">
        <v>70</v>
      </c>
      <c r="AE9" s="67">
        <v>25</v>
      </c>
      <c r="AF9" s="86">
        <v>65</v>
      </c>
      <c r="AH9" s="86">
        <v>95</v>
      </c>
      <c r="AI9" s="67"/>
      <c r="AJ9" s="67"/>
      <c r="AK9" s="86">
        <v>85</v>
      </c>
      <c r="AL9" s="67"/>
      <c r="AM9" s="69">
        <f>SUM(AF9:AK9)+J9+SUM(T9:AB9)</f>
        <v>538</v>
      </c>
      <c r="AN9" s="5">
        <f t="shared" si="0"/>
        <v>12</v>
      </c>
    </row>
    <row r="10" spans="1:53" ht="15.75" customHeight="1">
      <c r="A10" s="45">
        <v>9</v>
      </c>
      <c r="B10" s="91" t="s">
        <v>69</v>
      </c>
      <c r="C10" s="92">
        <v>835</v>
      </c>
      <c r="D10" s="92" t="s">
        <v>985</v>
      </c>
      <c r="E10" s="124">
        <v>840003199828547</v>
      </c>
      <c r="F10" s="125">
        <v>43141</v>
      </c>
      <c r="G10" s="91" t="s">
        <v>800</v>
      </c>
      <c r="H10" s="91" t="s">
        <v>975</v>
      </c>
      <c r="I10" s="91" t="s">
        <v>531</v>
      </c>
      <c r="J10" s="87">
        <v>68</v>
      </c>
      <c r="K10" s="87">
        <v>44</v>
      </c>
      <c r="L10" s="87">
        <v>35</v>
      </c>
      <c r="M10" s="30">
        <v>26</v>
      </c>
      <c r="N10" s="87">
        <v>38</v>
      </c>
      <c r="O10" s="87">
        <v>32</v>
      </c>
      <c r="P10" s="75">
        <v>32</v>
      </c>
      <c r="Q10" s="30"/>
      <c r="R10" s="30"/>
      <c r="S10" s="30"/>
      <c r="T10" s="87">
        <v>50</v>
      </c>
      <c r="U10" s="87">
        <v>50</v>
      </c>
      <c r="V10" s="75">
        <v>28</v>
      </c>
      <c r="W10" s="75">
        <v>28</v>
      </c>
      <c r="X10" s="30"/>
      <c r="Y10" s="30"/>
      <c r="Z10" s="30">
        <v>20</v>
      </c>
      <c r="AA10" s="75">
        <v>32</v>
      </c>
      <c r="AB10" s="75">
        <v>32</v>
      </c>
      <c r="AC10" s="75">
        <v>32</v>
      </c>
      <c r="AD10" s="75"/>
      <c r="AE10" s="87">
        <v>38</v>
      </c>
      <c r="AF10" s="75">
        <v>32</v>
      </c>
      <c r="AG10" s="87">
        <v>84</v>
      </c>
      <c r="AH10" s="75"/>
      <c r="AI10" s="75"/>
      <c r="AJ10" s="75"/>
      <c r="AK10" s="87">
        <v>83</v>
      </c>
      <c r="AL10" s="75"/>
      <c r="AM10" s="69">
        <f>SUM(J10:L10)+N10+O10+T10+U10+AE10+AG10+AK10</f>
        <v>522</v>
      </c>
      <c r="AN10" s="5">
        <f t="shared" si="0"/>
        <v>19</v>
      </c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</row>
    <row r="11" spans="1:40" s="36" customFormat="1" ht="15.75" customHeight="1" thickBot="1">
      <c r="A11" s="140">
        <v>10</v>
      </c>
      <c r="B11" s="141" t="s">
        <v>60</v>
      </c>
      <c r="C11" s="142" t="s">
        <v>169</v>
      </c>
      <c r="D11" s="142">
        <v>491980</v>
      </c>
      <c r="E11" s="143">
        <v>840003134283270</v>
      </c>
      <c r="F11" s="144">
        <v>43141</v>
      </c>
      <c r="G11" s="141" t="s">
        <v>391</v>
      </c>
      <c r="H11" s="141" t="s">
        <v>423</v>
      </c>
      <c r="I11" s="145" t="s">
        <v>425</v>
      </c>
      <c r="J11" s="146">
        <v>44</v>
      </c>
      <c r="K11" s="146">
        <v>26</v>
      </c>
      <c r="L11" s="147">
        <v>26</v>
      </c>
      <c r="M11" s="147"/>
      <c r="N11" s="146">
        <v>84</v>
      </c>
      <c r="O11" s="146">
        <v>73</v>
      </c>
      <c r="P11" s="146">
        <v>73</v>
      </c>
      <c r="Q11" s="146">
        <v>38</v>
      </c>
      <c r="R11" s="146">
        <v>38</v>
      </c>
      <c r="S11" s="147">
        <v>25</v>
      </c>
      <c r="T11" s="146">
        <v>56</v>
      </c>
      <c r="U11" s="146">
        <v>40</v>
      </c>
      <c r="V11" s="146">
        <v>38</v>
      </c>
      <c r="W11" s="147">
        <v>25</v>
      </c>
      <c r="X11" s="147"/>
      <c r="Y11" s="147"/>
      <c r="Z11" s="147"/>
      <c r="AA11" s="147"/>
      <c r="AB11" s="147"/>
      <c r="AC11" s="147"/>
      <c r="AD11" s="147"/>
      <c r="AE11" s="148"/>
      <c r="AF11" s="148"/>
      <c r="AG11" s="148"/>
      <c r="AH11" s="148"/>
      <c r="AI11" s="148"/>
      <c r="AJ11" s="148"/>
      <c r="AK11" s="148"/>
      <c r="AL11" s="148"/>
      <c r="AM11" s="149">
        <f>SUM(N11:R11)+J11+K11+T11+U11+V11</f>
        <v>510</v>
      </c>
      <c r="AN11" s="147">
        <f t="shared" si="0"/>
        <v>13</v>
      </c>
    </row>
    <row r="12" spans="2:40" ht="15.75" customHeight="1">
      <c r="B12" s="102" t="s">
        <v>73</v>
      </c>
      <c r="C12" s="103" t="s">
        <v>289</v>
      </c>
      <c r="D12" s="103" t="s">
        <v>290</v>
      </c>
      <c r="E12" s="104">
        <v>840003199828704</v>
      </c>
      <c r="F12" s="105">
        <v>43195</v>
      </c>
      <c r="G12" s="102" t="s">
        <v>291</v>
      </c>
      <c r="H12" s="102" t="s">
        <v>292</v>
      </c>
      <c r="I12" s="74" t="s">
        <v>87</v>
      </c>
      <c r="J12" s="30">
        <v>30</v>
      </c>
      <c r="K12" s="63">
        <v>34</v>
      </c>
      <c r="L12" s="63"/>
      <c r="M12" s="63">
        <v>32</v>
      </c>
      <c r="N12" s="63"/>
      <c r="O12" s="63"/>
      <c r="P12" s="63"/>
      <c r="Q12" s="63"/>
      <c r="R12" s="63"/>
      <c r="S12" s="63"/>
      <c r="T12" s="63">
        <v>44</v>
      </c>
      <c r="U12" s="63">
        <v>20</v>
      </c>
      <c r="V12" s="63">
        <v>40</v>
      </c>
      <c r="W12" s="63">
        <v>56</v>
      </c>
      <c r="X12" s="63"/>
      <c r="Y12" s="63"/>
      <c r="Z12" s="63">
        <v>28</v>
      </c>
      <c r="AA12" s="63">
        <v>96</v>
      </c>
      <c r="AB12" s="63">
        <v>86</v>
      </c>
      <c r="AC12" s="63"/>
      <c r="AD12" s="63"/>
      <c r="AE12" s="84"/>
      <c r="AF12" s="84"/>
      <c r="AG12" s="84"/>
      <c r="AH12" s="84"/>
      <c r="AI12" s="84"/>
      <c r="AJ12" s="84"/>
      <c r="AK12" s="84"/>
      <c r="AL12" s="84"/>
      <c r="AM12" s="69">
        <f>SUM(J12:AD12)</f>
        <v>466</v>
      </c>
      <c r="AN12" s="5">
        <f t="shared" si="0"/>
        <v>10</v>
      </c>
    </row>
    <row r="13" spans="2:40" ht="15.75" customHeight="1">
      <c r="B13" s="6" t="s">
        <v>88</v>
      </c>
      <c r="C13" s="7" t="s">
        <v>982</v>
      </c>
      <c r="D13" s="7" t="s">
        <v>983</v>
      </c>
      <c r="E13" s="8">
        <v>840003004451589</v>
      </c>
      <c r="F13" s="9">
        <v>43174</v>
      </c>
      <c r="G13" s="6" t="s">
        <v>977</v>
      </c>
      <c r="H13" s="6" t="s">
        <v>975</v>
      </c>
      <c r="I13" s="50" t="s">
        <v>984</v>
      </c>
      <c r="J13" s="30">
        <v>20</v>
      </c>
      <c r="L13" s="67">
        <v>28</v>
      </c>
      <c r="M13" s="67">
        <v>26</v>
      </c>
      <c r="N13" s="86">
        <v>38</v>
      </c>
      <c r="O13" s="67">
        <v>30</v>
      </c>
      <c r="P13" s="67">
        <v>30</v>
      </c>
      <c r="T13" s="86">
        <v>44</v>
      </c>
      <c r="U13" s="86">
        <v>44</v>
      </c>
      <c r="V13" s="86">
        <v>44</v>
      </c>
      <c r="W13" s="5">
        <v>20</v>
      </c>
      <c r="Z13" s="5">
        <v>22</v>
      </c>
      <c r="AA13" s="86">
        <v>50</v>
      </c>
      <c r="AB13" s="86">
        <v>50</v>
      </c>
      <c r="AC13" s="67">
        <v>26</v>
      </c>
      <c r="AD13" s="67"/>
      <c r="AE13" s="67">
        <v>12</v>
      </c>
      <c r="AF13" s="86">
        <v>44</v>
      </c>
      <c r="AG13" s="86">
        <v>44</v>
      </c>
      <c r="AH13" s="67"/>
      <c r="AI13" s="86">
        <v>38</v>
      </c>
      <c r="AJ13" s="67">
        <v>38</v>
      </c>
      <c r="AK13" s="86">
        <v>50</v>
      </c>
      <c r="AL13" s="67"/>
      <c r="AM13" s="69">
        <f>SUM(AF13:AI13)+AA13+AB13+SUM(T13:V13)+N13+AK13</f>
        <v>446</v>
      </c>
      <c r="AN13" s="5">
        <f t="shared" si="0"/>
        <v>20</v>
      </c>
    </row>
    <row r="14" spans="2:40" ht="15" customHeight="1">
      <c r="B14" s="102" t="s">
        <v>48</v>
      </c>
      <c r="C14" s="103" t="s">
        <v>579</v>
      </c>
      <c r="D14" s="103">
        <v>396099</v>
      </c>
      <c r="E14" s="104">
        <v>840003203549884</v>
      </c>
      <c r="F14" s="105">
        <v>43151</v>
      </c>
      <c r="G14" s="102" t="s">
        <v>576</v>
      </c>
      <c r="H14" s="102" t="s">
        <v>577</v>
      </c>
      <c r="I14" s="74" t="s">
        <v>529</v>
      </c>
      <c r="J14" s="75">
        <v>112</v>
      </c>
      <c r="K14" s="84">
        <v>20</v>
      </c>
      <c r="L14" s="84">
        <v>26</v>
      </c>
      <c r="M14" s="84"/>
      <c r="N14" s="84">
        <v>94</v>
      </c>
      <c r="O14" s="84">
        <v>66</v>
      </c>
      <c r="P14" s="84">
        <v>66</v>
      </c>
      <c r="Q14" s="84"/>
      <c r="R14" s="84"/>
      <c r="S14" s="84">
        <v>50</v>
      </c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2">
        <f>SUM(J14:AF14)</f>
        <v>434</v>
      </c>
      <c r="AN14" s="5">
        <f t="shared" si="0"/>
        <v>7</v>
      </c>
    </row>
    <row r="15" spans="2:40" ht="15.75" customHeight="1">
      <c r="B15" s="6" t="s">
        <v>39</v>
      </c>
      <c r="C15" s="7">
        <v>145</v>
      </c>
      <c r="D15" s="7" t="s">
        <v>143</v>
      </c>
      <c r="E15" s="8">
        <v>840003200055234</v>
      </c>
      <c r="F15" s="9">
        <v>43157</v>
      </c>
      <c r="G15" s="6" t="s">
        <v>53</v>
      </c>
      <c r="H15" s="6" t="s">
        <v>142</v>
      </c>
      <c r="I15" s="50" t="s">
        <v>83</v>
      </c>
      <c r="J15" s="30">
        <v>44</v>
      </c>
      <c r="L15" s="5">
        <v>15</v>
      </c>
      <c r="AC15" s="5">
        <v>82</v>
      </c>
      <c r="AE15" s="5">
        <v>20</v>
      </c>
      <c r="AF15" s="5">
        <v>94</v>
      </c>
      <c r="AG15" s="5">
        <v>25</v>
      </c>
      <c r="AH15" s="5">
        <v>56</v>
      </c>
      <c r="AI15" s="5">
        <v>46</v>
      </c>
      <c r="AJ15" s="5">
        <v>50</v>
      </c>
      <c r="AM15" s="69">
        <f>SUM(J15:AJ15)</f>
        <v>432</v>
      </c>
      <c r="AN15" s="5">
        <f t="shared" si="0"/>
        <v>9</v>
      </c>
    </row>
    <row r="16" spans="2:40" ht="15.75" customHeight="1">
      <c r="B16" s="6" t="s">
        <v>906</v>
      </c>
      <c r="C16" s="7" t="s">
        <v>435</v>
      </c>
      <c r="D16" s="7">
        <v>3441348</v>
      </c>
      <c r="E16" s="8">
        <v>840003199828698</v>
      </c>
      <c r="F16" s="9">
        <v>43136</v>
      </c>
      <c r="G16" s="6" t="s">
        <v>436</v>
      </c>
      <c r="H16" s="6" t="s">
        <v>437</v>
      </c>
      <c r="I16" s="50" t="s">
        <v>438</v>
      </c>
      <c r="J16" s="30">
        <v>54</v>
      </c>
      <c r="K16" s="5">
        <v>24</v>
      </c>
      <c r="L16" s="5">
        <v>24</v>
      </c>
      <c r="N16" s="5">
        <v>52</v>
      </c>
      <c r="O16" s="5">
        <v>56</v>
      </c>
      <c r="P16" s="5">
        <v>46</v>
      </c>
      <c r="Q16" s="5">
        <v>32</v>
      </c>
      <c r="R16" s="5">
        <v>32</v>
      </c>
      <c r="S16" s="5">
        <v>38</v>
      </c>
      <c r="AE16" s="67"/>
      <c r="AF16" s="67"/>
      <c r="AG16" s="67"/>
      <c r="AH16" s="67">
        <v>20</v>
      </c>
      <c r="AI16" s="67"/>
      <c r="AJ16" s="67"/>
      <c r="AK16" s="67"/>
      <c r="AL16" s="67"/>
      <c r="AM16" s="69">
        <f>SUM(J16:AH16)</f>
        <v>378</v>
      </c>
      <c r="AN16" s="5">
        <f t="shared" si="0"/>
        <v>10</v>
      </c>
    </row>
    <row r="17" spans="2:40" ht="15.75" customHeight="1">
      <c r="B17" s="6" t="s">
        <v>39</v>
      </c>
      <c r="C17" s="7">
        <v>8523</v>
      </c>
      <c r="D17" s="7" t="s">
        <v>1056</v>
      </c>
      <c r="E17" s="8">
        <v>840003127177490</v>
      </c>
      <c r="F17" s="9">
        <v>43222</v>
      </c>
      <c r="G17" s="6" t="s">
        <v>1055</v>
      </c>
      <c r="H17" s="6" t="s">
        <v>193</v>
      </c>
      <c r="I17" s="50" t="s">
        <v>1057</v>
      </c>
      <c r="K17" s="5">
        <v>30</v>
      </c>
      <c r="L17" s="5">
        <v>34</v>
      </c>
      <c r="N17" s="5">
        <v>61</v>
      </c>
      <c r="O17" s="5">
        <v>56</v>
      </c>
      <c r="P17" s="5">
        <v>56</v>
      </c>
      <c r="Q17" s="5">
        <v>63</v>
      </c>
      <c r="R17" s="5">
        <v>34</v>
      </c>
      <c r="S17" s="5">
        <v>40</v>
      </c>
      <c r="AC17" s="30"/>
      <c r="AD17" s="30"/>
      <c r="AE17" s="75"/>
      <c r="AF17" s="75"/>
      <c r="AG17" s="75"/>
      <c r="AH17" s="75"/>
      <c r="AI17" s="75"/>
      <c r="AJ17" s="75"/>
      <c r="AK17" s="75"/>
      <c r="AL17" s="75"/>
      <c r="AM17" s="69">
        <f>SUM(J17:AF17)</f>
        <v>374</v>
      </c>
      <c r="AN17" s="5">
        <f t="shared" si="0"/>
        <v>8</v>
      </c>
    </row>
    <row r="18" spans="2:40" ht="15.75" customHeight="1">
      <c r="B18" s="6" t="s">
        <v>73</v>
      </c>
      <c r="C18" s="7" t="s">
        <v>74</v>
      </c>
      <c r="D18" s="7" t="s">
        <v>75</v>
      </c>
      <c r="E18" s="8">
        <v>840003008585109</v>
      </c>
      <c r="F18" s="9">
        <v>43189</v>
      </c>
      <c r="G18" s="6" t="s">
        <v>76</v>
      </c>
      <c r="H18" s="6" t="s">
        <v>67</v>
      </c>
      <c r="I18" s="50" t="s">
        <v>77</v>
      </c>
      <c r="J18" s="87">
        <v>30</v>
      </c>
      <c r="K18" s="86">
        <v>20</v>
      </c>
      <c r="M18" s="5">
        <v>6</v>
      </c>
      <c r="T18" s="86">
        <v>28</v>
      </c>
      <c r="U18" s="86">
        <v>38</v>
      </c>
      <c r="V18" s="86">
        <v>56</v>
      </c>
      <c r="W18" s="86">
        <v>40</v>
      </c>
      <c r="Z18" s="86">
        <v>25</v>
      </c>
      <c r="AD18" s="86">
        <v>78</v>
      </c>
      <c r="AG18" s="86">
        <v>25</v>
      </c>
      <c r="AK18" s="86">
        <v>25</v>
      </c>
      <c r="AM18" s="69">
        <f>SUM(T18:AK18)+J18+K18</f>
        <v>365</v>
      </c>
      <c r="AN18" s="5">
        <f t="shared" si="0"/>
        <v>11</v>
      </c>
    </row>
    <row r="19" spans="2:40" ht="15.75" customHeight="1">
      <c r="B19" s="6" t="s">
        <v>199</v>
      </c>
      <c r="C19" s="7" t="s">
        <v>239</v>
      </c>
      <c r="D19" s="7" t="s">
        <v>240</v>
      </c>
      <c r="E19" s="8">
        <v>840003129667143</v>
      </c>
      <c r="F19" s="9">
        <v>43160</v>
      </c>
      <c r="G19" s="6" t="s">
        <v>236</v>
      </c>
      <c r="H19" s="6" t="s">
        <v>237</v>
      </c>
      <c r="I19" s="50" t="s">
        <v>241</v>
      </c>
      <c r="J19" s="30">
        <v>38</v>
      </c>
      <c r="L19" s="5">
        <v>26</v>
      </c>
      <c r="N19" s="100">
        <v>32</v>
      </c>
      <c r="O19" s="5">
        <v>32</v>
      </c>
      <c r="P19" s="5">
        <v>32</v>
      </c>
      <c r="Q19" s="5">
        <v>38</v>
      </c>
      <c r="R19" s="5">
        <v>38</v>
      </c>
      <c r="S19" s="5">
        <v>32</v>
      </c>
      <c r="V19" s="5">
        <v>38</v>
      </c>
      <c r="W19" s="5">
        <v>38</v>
      </c>
      <c r="AC19" s="63"/>
      <c r="AD19" s="63"/>
      <c r="AE19" s="75"/>
      <c r="AF19" s="75"/>
      <c r="AG19" s="75"/>
      <c r="AH19" s="75"/>
      <c r="AI19" s="75"/>
      <c r="AJ19" s="75"/>
      <c r="AK19" s="75"/>
      <c r="AL19" s="75"/>
      <c r="AM19" s="69">
        <f>SUM(J19:AD19)</f>
        <v>344</v>
      </c>
      <c r="AN19" s="5">
        <f t="shared" si="0"/>
        <v>10</v>
      </c>
    </row>
    <row r="20" spans="2:40" ht="15.75" customHeight="1">
      <c r="B20" s="6" t="s">
        <v>11</v>
      </c>
      <c r="C20" s="7">
        <v>1825</v>
      </c>
      <c r="D20" s="7" t="s">
        <v>625</v>
      </c>
      <c r="E20" s="8">
        <v>840003148893708</v>
      </c>
      <c r="F20" s="9">
        <v>43178</v>
      </c>
      <c r="G20" s="6" t="s">
        <v>626</v>
      </c>
      <c r="H20" s="6" t="s">
        <v>624</v>
      </c>
      <c r="I20" s="50" t="s">
        <v>627</v>
      </c>
      <c r="J20" s="30">
        <v>15</v>
      </c>
      <c r="K20" s="86">
        <v>38</v>
      </c>
      <c r="L20" s="86">
        <v>25</v>
      </c>
      <c r="M20" s="86">
        <v>32</v>
      </c>
      <c r="O20" s="86">
        <v>44</v>
      </c>
      <c r="P20" s="67">
        <v>16</v>
      </c>
      <c r="S20" s="86">
        <v>25</v>
      </c>
      <c r="T20" s="86">
        <v>35</v>
      </c>
      <c r="U20" s="86">
        <v>35</v>
      </c>
      <c r="V20" s="67">
        <v>20</v>
      </c>
      <c r="W20" s="86">
        <v>32</v>
      </c>
      <c r="AD20" s="86">
        <v>32</v>
      </c>
      <c r="AE20" s="67"/>
      <c r="AF20" s="67"/>
      <c r="AG20" s="67"/>
      <c r="AH20" s="67"/>
      <c r="AI20" s="86">
        <v>44</v>
      </c>
      <c r="AJ20" s="67"/>
      <c r="AK20" s="67"/>
      <c r="AL20" s="67"/>
      <c r="AM20" s="69">
        <f>SUM(W20:AI20)+SUM(S20:U20)+SUM(K20:O20)</f>
        <v>342</v>
      </c>
      <c r="AN20" s="5">
        <f t="shared" si="0"/>
        <v>13</v>
      </c>
    </row>
    <row r="21" spans="2:40" ht="15.75" customHeight="1">
      <c r="B21" s="6" t="s">
        <v>60</v>
      </c>
      <c r="C21" s="7" t="s">
        <v>464</v>
      </c>
      <c r="D21" s="7">
        <v>495604</v>
      </c>
      <c r="E21" s="8">
        <v>840003144189004</v>
      </c>
      <c r="F21" s="9">
        <v>43254</v>
      </c>
      <c r="G21" s="6" t="s">
        <v>247</v>
      </c>
      <c r="H21" s="6" t="s">
        <v>465</v>
      </c>
      <c r="I21" s="50" t="s">
        <v>466</v>
      </c>
      <c r="J21" s="87">
        <v>20</v>
      </c>
      <c r="M21" s="86">
        <v>22</v>
      </c>
      <c r="V21" s="5">
        <v>12</v>
      </c>
      <c r="W21" s="67">
        <v>12</v>
      </c>
      <c r="AA21" s="86">
        <v>35</v>
      </c>
      <c r="AB21" s="86">
        <v>50</v>
      </c>
      <c r="AE21" s="86">
        <v>25</v>
      </c>
      <c r="AF21" s="86">
        <v>32</v>
      </c>
      <c r="AG21" s="87">
        <v>32</v>
      </c>
      <c r="AH21" s="30"/>
      <c r="AI21" s="87">
        <v>56</v>
      </c>
      <c r="AJ21" s="87">
        <v>25</v>
      </c>
      <c r="AK21" s="87">
        <v>38</v>
      </c>
      <c r="AL21" s="30"/>
      <c r="AM21" s="69">
        <f>SUM(AA21:AK21)+M21+J21</f>
        <v>335</v>
      </c>
      <c r="AN21" s="5">
        <f t="shared" si="0"/>
        <v>12</v>
      </c>
    </row>
    <row r="22" spans="2:53" ht="15.75" customHeight="1">
      <c r="B22" s="26" t="s">
        <v>556</v>
      </c>
      <c r="C22" s="27" t="s">
        <v>557</v>
      </c>
      <c r="D22" s="27">
        <v>3897223</v>
      </c>
      <c r="E22" s="28">
        <v>840003134482123</v>
      </c>
      <c r="F22" s="29">
        <v>43164</v>
      </c>
      <c r="G22" s="26" t="s">
        <v>292</v>
      </c>
      <c r="H22" s="26" t="s">
        <v>558</v>
      </c>
      <c r="I22" s="50" t="s">
        <v>559</v>
      </c>
      <c r="J22" s="87">
        <v>28</v>
      </c>
      <c r="K22" s="30"/>
      <c r="L22" s="30"/>
      <c r="M22" s="30"/>
      <c r="N22" s="30"/>
      <c r="O22" s="30"/>
      <c r="P22" s="30"/>
      <c r="Q22" s="87">
        <v>44</v>
      </c>
      <c r="R22" s="87">
        <v>44</v>
      </c>
      <c r="S22" s="87">
        <v>32</v>
      </c>
      <c r="T22" s="30"/>
      <c r="U22" s="30"/>
      <c r="V22" s="30"/>
      <c r="W22" s="30"/>
      <c r="X22" s="87">
        <v>38</v>
      </c>
      <c r="Y22" s="87">
        <v>38</v>
      </c>
      <c r="Z22" s="30"/>
      <c r="AA22" s="87">
        <v>26</v>
      </c>
      <c r="AB22" s="87">
        <v>26</v>
      </c>
      <c r="AC22" s="87">
        <v>32</v>
      </c>
      <c r="AD22" s="30"/>
      <c r="AE22" s="87">
        <v>22</v>
      </c>
      <c r="AF22" s="30">
        <v>22</v>
      </c>
      <c r="AG22" s="75"/>
      <c r="AH22" s="75"/>
      <c r="AI22" s="75"/>
      <c r="AJ22" s="75"/>
      <c r="AK22" s="75"/>
      <c r="AL22" s="75"/>
      <c r="AM22" s="69">
        <f>SUM(J22:AE22)</f>
        <v>330</v>
      </c>
      <c r="AN22" s="5">
        <f t="shared" si="0"/>
        <v>11</v>
      </c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</row>
    <row r="23" spans="2:40" ht="15.75" customHeight="1">
      <c r="B23" s="95" t="s">
        <v>106</v>
      </c>
      <c r="C23" s="96" t="s">
        <v>107</v>
      </c>
      <c r="D23" s="96">
        <v>395048</v>
      </c>
      <c r="E23" s="97">
        <v>840003203337213</v>
      </c>
      <c r="F23" s="98">
        <v>43222</v>
      </c>
      <c r="G23" s="95" t="s">
        <v>105</v>
      </c>
      <c r="H23" s="95" t="s">
        <v>102</v>
      </c>
      <c r="I23" s="50" t="s">
        <v>108</v>
      </c>
      <c r="J23" s="30">
        <v>15</v>
      </c>
      <c r="K23" s="63"/>
      <c r="L23" s="84">
        <v>22</v>
      </c>
      <c r="M23" s="99">
        <v>32</v>
      </c>
      <c r="N23" s="63"/>
      <c r="O23" s="99">
        <v>32</v>
      </c>
      <c r="P23" s="99">
        <v>32</v>
      </c>
      <c r="Q23" s="63"/>
      <c r="R23" s="63"/>
      <c r="S23" s="63"/>
      <c r="T23" s="63"/>
      <c r="U23" s="63"/>
      <c r="V23" s="63"/>
      <c r="W23" s="63"/>
      <c r="X23" s="99">
        <v>32</v>
      </c>
      <c r="Y23" s="99">
        <v>32</v>
      </c>
      <c r="Z23" s="99">
        <v>22</v>
      </c>
      <c r="AA23" s="99">
        <v>26</v>
      </c>
      <c r="AB23" s="99">
        <v>26</v>
      </c>
      <c r="AC23" s="99">
        <v>67</v>
      </c>
      <c r="AD23" s="63"/>
      <c r="AE23" s="63"/>
      <c r="AF23" s="63"/>
      <c r="AG23" s="63"/>
      <c r="AH23" s="99">
        <v>26</v>
      </c>
      <c r="AI23" s="84"/>
      <c r="AJ23" s="84"/>
      <c r="AK23" s="84"/>
      <c r="AL23" s="84"/>
      <c r="AM23" s="69">
        <f>SUM(M23:AH23)</f>
        <v>327</v>
      </c>
      <c r="AN23" s="5">
        <f t="shared" si="0"/>
        <v>12</v>
      </c>
    </row>
    <row r="24" spans="2:40" ht="15.75" customHeight="1">
      <c r="B24" s="6" t="s">
        <v>39</v>
      </c>
      <c r="C24" s="7" t="s">
        <v>432</v>
      </c>
      <c r="D24" s="7" t="s">
        <v>973</v>
      </c>
      <c r="E24" s="8">
        <v>840003203549883</v>
      </c>
      <c r="F24" s="9">
        <v>43118</v>
      </c>
      <c r="G24" s="6" t="s">
        <v>313</v>
      </c>
      <c r="H24" s="6" t="s">
        <v>433</v>
      </c>
      <c r="I24" s="50" t="s">
        <v>434</v>
      </c>
      <c r="J24" s="30">
        <v>82</v>
      </c>
      <c r="K24" s="5">
        <v>68</v>
      </c>
      <c r="L24" s="5">
        <v>36</v>
      </c>
      <c r="Q24" s="5">
        <v>72</v>
      </c>
      <c r="R24" s="5">
        <v>67</v>
      </c>
      <c r="AE24" s="84"/>
      <c r="AF24" s="84"/>
      <c r="AG24" s="84"/>
      <c r="AH24" s="84"/>
      <c r="AI24" s="84"/>
      <c r="AJ24" s="84"/>
      <c r="AK24" s="84"/>
      <c r="AL24" s="84"/>
      <c r="AM24" s="69">
        <f>SUM(J24:AF24)</f>
        <v>325</v>
      </c>
      <c r="AN24" s="5">
        <f t="shared" si="0"/>
        <v>5</v>
      </c>
    </row>
    <row r="25" spans="2:40" ht="15.75" customHeight="1">
      <c r="B25" s="95" t="s">
        <v>174</v>
      </c>
      <c r="C25" s="96" t="s">
        <v>320</v>
      </c>
      <c r="D25" s="96" t="s">
        <v>369</v>
      </c>
      <c r="E25" s="97">
        <v>840003146144573</v>
      </c>
      <c r="F25" s="98">
        <v>43134</v>
      </c>
      <c r="G25" s="95" t="s">
        <v>370</v>
      </c>
      <c r="H25" s="95" t="s">
        <v>371</v>
      </c>
      <c r="I25" s="50" t="s">
        <v>372</v>
      </c>
      <c r="J25" s="30">
        <v>15</v>
      </c>
      <c r="K25" s="63"/>
      <c r="L25" s="63"/>
      <c r="M25" s="99">
        <v>26</v>
      </c>
      <c r="N25" s="99">
        <v>32</v>
      </c>
      <c r="O25" s="99">
        <v>26</v>
      </c>
      <c r="P25" s="84">
        <v>16</v>
      </c>
      <c r="Q25" s="99">
        <v>30</v>
      </c>
      <c r="R25" s="99">
        <v>30</v>
      </c>
      <c r="S25" s="63"/>
      <c r="T25" s="99">
        <v>38</v>
      </c>
      <c r="U25" s="99">
        <v>38</v>
      </c>
      <c r="V25" s="99">
        <v>30</v>
      </c>
      <c r="W25" s="99">
        <v>44</v>
      </c>
      <c r="X25" s="63"/>
      <c r="Y25" s="63"/>
      <c r="Z25" s="99">
        <v>26</v>
      </c>
      <c r="AA25" s="63"/>
      <c r="AB25" s="63"/>
      <c r="AC25" s="30"/>
      <c r="AD25" s="30"/>
      <c r="AE25" s="75"/>
      <c r="AF25" s="75"/>
      <c r="AG25" s="75"/>
      <c r="AH25" s="75"/>
      <c r="AI25" s="75"/>
      <c r="AJ25" s="75"/>
      <c r="AK25" s="75"/>
      <c r="AL25" s="75"/>
      <c r="AM25" s="69">
        <f>SUM(Q25:Z25)+M25+N25+O25</f>
        <v>320</v>
      </c>
      <c r="AN25" s="5">
        <f t="shared" si="0"/>
        <v>12</v>
      </c>
    </row>
    <row r="26" spans="2:40" ht="15.75" customHeight="1">
      <c r="B26" s="6" t="s">
        <v>60</v>
      </c>
      <c r="C26" s="7" t="s">
        <v>155</v>
      </c>
      <c r="D26" s="7">
        <v>495190</v>
      </c>
      <c r="F26" s="9">
        <v>43146</v>
      </c>
      <c r="G26" s="6" t="s">
        <v>156</v>
      </c>
      <c r="H26" s="6" t="s">
        <v>153</v>
      </c>
      <c r="I26" s="50" t="s">
        <v>157</v>
      </c>
      <c r="J26" s="30">
        <v>16</v>
      </c>
      <c r="M26" s="86">
        <v>26</v>
      </c>
      <c r="O26" s="86">
        <v>25</v>
      </c>
      <c r="P26" s="86">
        <v>25</v>
      </c>
      <c r="Q26" s="86">
        <v>25</v>
      </c>
      <c r="R26" s="86">
        <v>25</v>
      </c>
      <c r="X26" s="86">
        <v>16</v>
      </c>
      <c r="Y26" s="86">
        <v>56</v>
      </c>
      <c r="AI26" s="86">
        <v>22</v>
      </c>
      <c r="AJ26" s="86">
        <v>68</v>
      </c>
      <c r="AK26" s="86">
        <v>25</v>
      </c>
      <c r="AM26" s="69">
        <f>SUM(M26:AK26)</f>
        <v>313</v>
      </c>
      <c r="AN26" s="5">
        <f t="shared" si="0"/>
        <v>11</v>
      </c>
    </row>
    <row r="27" spans="2:53" ht="15.75" customHeight="1">
      <c r="B27" s="26" t="s">
        <v>30</v>
      </c>
      <c r="C27" s="27" t="s">
        <v>1078</v>
      </c>
      <c r="D27" s="27" t="s">
        <v>1079</v>
      </c>
      <c r="E27" s="28">
        <v>840003146663821</v>
      </c>
      <c r="F27" s="29">
        <v>43147</v>
      </c>
      <c r="G27" s="26" t="s">
        <v>928</v>
      </c>
      <c r="H27" s="26" t="s">
        <v>237</v>
      </c>
      <c r="I27" s="50" t="s">
        <v>1080</v>
      </c>
      <c r="K27" s="30"/>
      <c r="L27" s="87">
        <v>32</v>
      </c>
      <c r="M27" s="30"/>
      <c r="N27" s="87">
        <v>32</v>
      </c>
      <c r="O27" s="87">
        <v>26</v>
      </c>
      <c r="P27" s="87">
        <v>26</v>
      </c>
      <c r="Q27" s="87">
        <v>32</v>
      </c>
      <c r="R27" s="87">
        <v>32</v>
      </c>
      <c r="S27" s="87">
        <v>44</v>
      </c>
      <c r="T27" s="30"/>
      <c r="U27" s="30"/>
      <c r="V27" s="30">
        <v>24</v>
      </c>
      <c r="W27" s="87">
        <v>24</v>
      </c>
      <c r="X27" s="30"/>
      <c r="Y27" s="30"/>
      <c r="Z27" s="30"/>
      <c r="AA27" s="30"/>
      <c r="AB27" s="30"/>
      <c r="AC27" s="30"/>
      <c r="AD27" s="30"/>
      <c r="AE27" s="87">
        <v>32</v>
      </c>
      <c r="AF27" s="87">
        <v>32</v>
      </c>
      <c r="AG27" s="75"/>
      <c r="AH27" s="75"/>
      <c r="AI27" s="75"/>
      <c r="AJ27" s="75"/>
      <c r="AK27" s="75"/>
      <c r="AL27" s="75"/>
      <c r="AM27" s="69">
        <f>SUM(W27:AF27)+SUM(L27:S27)</f>
        <v>312</v>
      </c>
      <c r="AN27" s="5">
        <f t="shared" si="0"/>
        <v>11</v>
      </c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</row>
    <row r="28" spans="2:53" ht="15.75" customHeight="1">
      <c r="B28" s="26" t="s">
        <v>17</v>
      </c>
      <c r="C28" s="27" t="s">
        <v>1144</v>
      </c>
      <c r="D28" s="27">
        <v>3531235</v>
      </c>
      <c r="E28" s="28"/>
      <c r="F28" s="29">
        <v>43240</v>
      </c>
      <c r="G28" s="26" t="s">
        <v>261</v>
      </c>
      <c r="H28" s="26" t="s">
        <v>262</v>
      </c>
      <c r="I28" s="50" t="s">
        <v>81</v>
      </c>
      <c r="K28" s="30"/>
      <c r="L28" s="30"/>
      <c r="M28" s="30"/>
      <c r="N28" s="30"/>
      <c r="O28" s="30"/>
      <c r="P28" s="30"/>
      <c r="Q28" s="30"/>
      <c r="R28" s="30"/>
      <c r="S28" s="30"/>
      <c r="T28" s="87">
        <v>20</v>
      </c>
      <c r="U28" s="87">
        <v>24</v>
      </c>
      <c r="V28" s="87">
        <v>18</v>
      </c>
      <c r="W28" s="87">
        <v>18</v>
      </c>
      <c r="X28" s="30"/>
      <c r="Y28" s="30"/>
      <c r="Z28" s="87">
        <v>44</v>
      </c>
      <c r="AA28" s="87">
        <v>50</v>
      </c>
      <c r="AB28" s="87">
        <v>50</v>
      </c>
      <c r="AC28" s="87">
        <v>38</v>
      </c>
      <c r="AD28" s="75">
        <v>12</v>
      </c>
      <c r="AE28" s="75">
        <v>12</v>
      </c>
      <c r="AF28" s="30">
        <v>12</v>
      </c>
      <c r="AG28" s="87">
        <v>30</v>
      </c>
      <c r="AH28" s="75">
        <v>12</v>
      </c>
      <c r="AI28" s="75">
        <v>12</v>
      </c>
      <c r="AJ28" s="87">
        <v>15</v>
      </c>
      <c r="AK28" s="75">
        <v>12</v>
      </c>
      <c r="AL28" s="75"/>
      <c r="AM28" s="69">
        <f>AJ28+AG28+SUM(T28:AC28)</f>
        <v>307</v>
      </c>
      <c r="AN28" s="5">
        <f t="shared" si="0"/>
        <v>16</v>
      </c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</row>
    <row r="29" spans="2:40" ht="15" customHeight="1">
      <c r="B29" s="95" t="s">
        <v>48</v>
      </c>
      <c r="C29" s="96" t="s">
        <v>293</v>
      </c>
      <c r="D29" s="96">
        <v>394472</v>
      </c>
      <c r="E29" s="97">
        <v>840003140530633</v>
      </c>
      <c r="F29" s="98">
        <v>43171</v>
      </c>
      <c r="G29" s="95" t="s">
        <v>291</v>
      </c>
      <c r="H29" s="95" t="s">
        <v>292</v>
      </c>
      <c r="I29" s="50" t="s">
        <v>294</v>
      </c>
      <c r="J29" s="30">
        <v>40</v>
      </c>
      <c r="K29" s="63">
        <v>12</v>
      </c>
      <c r="L29" s="63"/>
      <c r="M29" s="63">
        <v>12</v>
      </c>
      <c r="N29" s="63"/>
      <c r="O29" s="63"/>
      <c r="P29" s="63"/>
      <c r="Q29" s="63"/>
      <c r="R29" s="63"/>
      <c r="S29" s="63"/>
      <c r="T29" s="63">
        <v>46</v>
      </c>
      <c r="U29" s="63">
        <v>36</v>
      </c>
      <c r="V29" s="63">
        <v>25</v>
      </c>
      <c r="W29" s="63">
        <v>25</v>
      </c>
      <c r="X29" s="63"/>
      <c r="Y29" s="63"/>
      <c r="Z29" s="63">
        <v>25</v>
      </c>
      <c r="AA29" s="63">
        <v>30</v>
      </c>
      <c r="AB29" s="63">
        <v>55</v>
      </c>
      <c r="AC29" s="63"/>
      <c r="AD29" s="63"/>
      <c r="AE29" s="84"/>
      <c r="AF29" s="84"/>
      <c r="AG29" s="84"/>
      <c r="AH29" s="84"/>
      <c r="AI29" s="84"/>
      <c r="AJ29" s="84"/>
      <c r="AK29" s="84"/>
      <c r="AL29" s="84"/>
      <c r="AM29" s="69">
        <f>SUM(J29:AD29)</f>
        <v>306</v>
      </c>
      <c r="AN29" s="5">
        <f t="shared" si="0"/>
        <v>10</v>
      </c>
    </row>
    <row r="30" spans="2:53" ht="15.75" customHeight="1">
      <c r="B30" s="26" t="s">
        <v>50</v>
      </c>
      <c r="C30" s="27" t="s">
        <v>295</v>
      </c>
      <c r="D30" s="27">
        <v>494105</v>
      </c>
      <c r="E30" s="28">
        <v>840003203549852</v>
      </c>
      <c r="F30" s="29">
        <v>43180</v>
      </c>
      <c r="G30" s="26" t="s">
        <v>296</v>
      </c>
      <c r="H30" s="26" t="s">
        <v>85</v>
      </c>
      <c r="I30" s="50" t="s">
        <v>297</v>
      </c>
      <c r="J30" s="30">
        <v>54</v>
      </c>
      <c r="K30" s="30"/>
      <c r="L30" s="30"/>
      <c r="M30" s="30"/>
      <c r="N30" s="30"/>
      <c r="O30" s="30">
        <v>30</v>
      </c>
      <c r="P30" s="30">
        <v>16</v>
      </c>
      <c r="Q30" s="30">
        <v>85</v>
      </c>
      <c r="R30" s="30">
        <v>80</v>
      </c>
      <c r="S30" s="30">
        <v>35</v>
      </c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75"/>
      <c r="AF30" s="75"/>
      <c r="AG30" s="75"/>
      <c r="AH30" s="75"/>
      <c r="AI30" s="75"/>
      <c r="AJ30" s="75"/>
      <c r="AK30" s="75"/>
      <c r="AL30" s="75"/>
      <c r="AM30" s="69">
        <f>SUM(J30:AF30)</f>
        <v>300</v>
      </c>
      <c r="AN30" s="5">
        <f t="shared" si="0"/>
        <v>6</v>
      </c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</row>
    <row r="31" spans="2:40" ht="15" customHeight="1">
      <c r="B31" s="6" t="s">
        <v>11</v>
      </c>
      <c r="C31" s="7" t="s">
        <v>311</v>
      </c>
      <c r="D31" s="7" t="s">
        <v>312</v>
      </c>
      <c r="E31" s="8">
        <v>840003148241593</v>
      </c>
      <c r="F31" s="9">
        <v>43205</v>
      </c>
      <c r="G31" s="6" t="s">
        <v>313</v>
      </c>
      <c r="H31" s="6" t="s">
        <v>310</v>
      </c>
      <c r="I31" s="50" t="s">
        <v>314</v>
      </c>
      <c r="J31" s="30">
        <v>20</v>
      </c>
      <c r="N31" s="5">
        <v>35</v>
      </c>
      <c r="O31" s="5">
        <v>30</v>
      </c>
      <c r="P31" s="5">
        <v>44</v>
      </c>
      <c r="Q31" s="5">
        <v>20</v>
      </c>
      <c r="R31" s="5">
        <v>32</v>
      </c>
      <c r="S31" s="5">
        <v>38</v>
      </c>
      <c r="AE31" s="63">
        <v>38</v>
      </c>
      <c r="AF31" s="63">
        <v>38</v>
      </c>
      <c r="AG31" s="84"/>
      <c r="AH31" s="84"/>
      <c r="AI31" s="75"/>
      <c r="AJ31" s="75"/>
      <c r="AK31" s="75"/>
      <c r="AL31" s="75"/>
      <c r="AM31" s="69">
        <f>SUM(J31:AF31)</f>
        <v>295</v>
      </c>
      <c r="AN31" s="5">
        <f t="shared" si="0"/>
        <v>9</v>
      </c>
    </row>
    <row r="32" spans="2:40" ht="15.75" customHeight="1">
      <c r="B32" s="6" t="s">
        <v>73</v>
      </c>
      <c r="C32" s="7" t="s">
        <v>583</v>
      </c>
      <c r="D32" s="7" t="s">
        <v>584</v>
      </c>
      <c r="E32" s="8">
        <v>840003142294901</v>
      </c>
      <c r="F32" s="9">
        <v>43163</v>
      </c>
      <c r="G32" s="6" t="s">
        <v>585</v>
      </c>
      <c r="H32" s="6" t="s">
        <v>582</v>
      </c>
      <c r="I32" s="50" t="s">
        <v>586</v>
      </c>
      <c r="J32" s="87">
        <v>20</v>
      </c>
      <c r="K32" s="67">
        <v>12</v>
      </c>
      <c r="T32" s="86">
        <v>15</v>
      </c>
      <c r="U32" s="86">
        <v>15</v>
      </c>
      <c r="V32" s="5">
        <v>6</v>
      </c>
      <c r="W32" s="86">
        <v>24</v>
      </c>
      <c r="AA32" s="86">
        <v>24</v>
      </c>
      <c r="AB32" s="86">
        <v>40</v>
      </c>
      <c r="AG32" s="86">
        <v>73</v>
      </c>
      <c r="AI32" s="87">
        <v>22</v>
      </c>
      <c r="AJ32" s="87">
        <v>22</v>
      </c>
      <c r="AK32" s="87">
        <v>40</v>
      </c>
      <c r="AL32" s="30"/>
      <c r="AM32" s="69">
        <f>SUM(W32:AK32)+T32+U32+J32</f>
        <v>295</v>
      </c>
      <c r="AN32" s="5">
        <f t="shared" si="0"/>
        <v>12</v>
      </c>
    </row>
    <row r="33" spans="2:40" ht="15.75" customHeight="1">
      <c r="B33" s="95" t="s">
        <v>17</v>
      </c>
      <c r="C33" s="96" t="s">
        <v>398</v>
      </c>
      <c r="D33" s="96">
        <v>3480961</v>
      </c>
      <c r="E33" s="97">
        <v>840003148241588</v>
      </c>
      <c r="F33" s="98">
        <v>43222</v>
      </c>
      <c r="G33" s="95" t="s">
        <v>399</v>
      </c>
      <c r="H33" s="95" t="s">
        <v>400</v>
      </c>
      <c r="I33" s="50" t="s">
        <v>401</v>
      </c>
      <c r="J33" s="87">
        <v>32</v>
      </c>
      <c r="K33" s="63"/>
      <c r="L33" s="63"/>
      <c r="M33" s="99">
        <v>32</v>
      </c>
      <c r="N33" s="99">
        <v>20</v>
      </c>
      <c r="O33" s="84">
        <v>6</v>
      </c>
      <c r="P33" s="63">
        <v>6</v>
      </c>
      <c r="Q33" s="63"/>
      <c r="R33" s="63"/>
      <c r="S33" s="63"/>
      <c r="T33" s="63"/>
      <c r="U33" s="63"/>
      <c r="V33" s="63"/>
      <c r="W33" s="63"/>
      <c r="X33" s="99">
        <v>16</v>
      </c>
      <c r="Y33" s="99">
        <v>26</v>
      </c>
      <c r="Z33" s="99">
        <v>30</v>
      </c>
      <c r="AA33" s="99">
        <v>25</v>
      </c>
      <c r="AB33" s="99">
        <v>35</v>
      </c>
      <c r="AC33" s="99">
        <v>25</v>
      </c>
      <c r="AD33" s="63"/>
      <c r="AE33" s="87">
        <v>38</v>
      </c>
      <c r="AF33" s="87">
        <v>15</v>
      </c>
      <c r="AG33" s="75"/>
      <c r="AH33" s="75"/>
      <c r="AI33" s="75"/>
      <c r="AJ33" s="75"/>
      <c r="AK33" s="75"/>
      <c r="AL33" s="75"/>
      <c r="AM33" s="69">
        <f>SUM(X33:AF33)+J33+M33+N33</f>
        <v>294</v>
      </c>
      <c r="AN33" s="5">
        <f t="shared" si="0"/>
        <v>13</v>
      </c>
    </row>
    <row r="34" spans="2:40" ht="15.75" customHeight="1">
      <c r="B34" s="95" t="s">
        <v>17</v>
      </c>
      <c r="C34" s="96" t="s">
        <v>254</v>
      </c>
      <c r="D34" s="96">
        <v>3496025</v>
      </c>
      <c r="E34" s="97">
        <v>840003201351753</v>
      </c>
      <c r="F34" s="98">
        <v>43159</v>
      </c>
      <c r="G34" s="95" t="s">
        <v>1006</v>
      </c>
      <c r="H34" s="95" t="s">
        <v>1003</v>
      </c>
      <c r="I34" s="50" t="s">
        <v>1007</v>
      </c>
      <c r="K34" s="63">
        <v>40</v>
      </c>
      <c r="L34" s="63"/>
      <c r="M34" s="63"/>
      <c r="N34" s="63"/>
      <c r="O34" s="63"/>
      <c r="P34" s="63"/>
      <c r="Q34" s="63"/>
      <c r="R34" s="63"/>
      <c r="S34" s="63"/>
      <c r="T34" s="63">
        <v>38</v>
      </c>
      <c r="U34" s="63">
        <v>74</v>
      </c>
      <c r="V34" s="63">
        <v>46</v>
      </c>
      <c r="W34" s="63">
        <v>91</v>
      </c>
      <c r="X34" s="63"/>
      <c r="Y34" s="63"/>
      <c r="Z34" s="63"/>
      <c r="AA34" s="63"/>
      <c r="AB34" s="63"/>
      <c r="AC34" s="63"/>
      <c r="AD34" s="63"/>
      <c r="AE34" s="84"/>
      <c r="AF34" s="84"/>
      <c r="AG34" s="75"/>
      <c r="AH34" s="75"/>
      <c r="AI34" s="75"/>
      <c r="AJ34" s="75"/>
      <c r="AK34" s="75"/>
      <c r="AL34" s="75"/>
      <c r="AM34" s="69">
        <f>SUM(J34:AF34)</f>
        <v>289</v>
      </c>
      <c r="AN34" s="5">
        <f t="shared" si="0"/>
        <v>5</v>
      </c>
    </row>
    <row r="35" spans="2:40" ht="15.75" customHeight="1">
      <c r="B35" s="95" t="s">
        <v>22</v>
      </c>
      <c r="C35" s="96" t="s">
        <v>377</v>
      </c>
      <c r="D35" s="96"/>
      <c r="E35" s="97">
        <v>840003146144570</v>
      </c>
      <c r="F35" s="98">
        <v>43193</v>
      </c>
      <c r="G35" s="95" t="s">
        <v>378</v>
      </c>
      <c r="H35" s="95" t="s">
        <v>371</v>
      </c>
      <c r="I35" s="50" t="s">
        <v>379</v>
      </c>
      <c r="J35" s="87">
        <v>32</v>
      </c>
      <c r="K35" s="63"/>
      <c r="L35" s="63"/>
      <c r="M35" s="99">
        <v>22</v>
      </c>
      <c r="N35" s="87">
        <v>44</v>
      </c>
      <c r="O35" s="63">
        <v>18</v>
      </c>
      <c r="P35" s="84">
        <v>18</v>
      </c>
      <c r="Q35" s="99">
        <v>18</v>
      </c>
      <c r="R35" s="99">
        <v>28</v>
      </c>
      <c r="S35" s="63"/>
      <c r="T35" s="99">
        <v>24</v>
      </c>
      <c r="U35" s="99">
        <v>24</v>
      </c>
      <c r="V35" s="99">
        <v>30</v>
      </c>
      <c r="W35" s="99">
        <v>30</v>
      </c>
      <c r="X35" s="63"/>
      <c r="Y35" s="63"/>
      <c r="Z35" s="99">
        <v>34</v>
      </c>
      <c r="AA35" s="63"/>
      <c r="AB35" s="63"/>
      <c r="AC35" s="30"/>
      <c r="AD35" s="30"/>
      <c r="AE35" s="75"/>
      <c r="AF35" s="75"/>
      <c r="AG35" s="75"/>
      <c r="AH35" s="75"/>
      <c r="AI35" s="75"/>
      <c r="AJ35" s="75"/>
      <c r="AK35" s="75"/>
      <c r="AL35" s="75"/>
      <c r="AM35" s="69">
        <f>Z35+SUM(Q35:W35)+J35+M35+N35</f>
        <v>286</v>
      </c>
      <c r="AN35" s="5">
        <f t="shared" si="0"/>
        <v>12</v>
      </c>
    </row>
    <row r="36" spans="2:40" ht="15.75" customHeight="1">
      <c r="B36" s="6" t="s">
        <v>88</v>
      </c>
      <c r="C36" s="7" t="s">
        <v>169</v>
      </c>
      <c r="D36" s="7">
        <v>43955591</v>
      </c>
      <c r="E36" s="8">
        <v>840003004438652</v>
      </c>
      <c r="F36" s="9">
        <v>43176</v>
      </c>
      <c r="G36" s="6" t="s">
        <v>164</v>
      </c>
      <c r="H36" s="6" t="s">
        <v>165</v>
      </c>
      <c r="I36" s="50" t="s">
        <v>166</v>
      </c>
      <c r="J36" s="30">
        <v>80</v>
      </c>
      <c r="N36" s="63"/>
      <c r="O36" s="5">
        <v>44</v>
      </c>
      <c r="P36" s="5">
        <v>44</v>
      </c>
      <c r="X36" s="5">
        <v>79</v>
      </c>
      <c r="Y36" s="5">
        <v>38</v>
      </c>
      <c r="AC36" s="63"/>
      <c r="AD36" s="63"/>
      <c r="AE36" s="84"/>
      <c r="AF36" s="84"/>
      <c r="AG36" s="84"/>
      <c r="AH36" s="84"/>
      <c r="AI36" s="84"/>
      <c r="AJ36" s="84"/>
      <c r="AK36" s="84"/>
      <c r="AL36" s="84"/>
      <c r="AM36" s="69">
        <f>SUM(J36:AF36)</f>
        <v>285</v>
      </c>
      <c r="AN36" s="5">
        <f t="shared" si="0"/>
        <v>5</v>
      </c>
    </row>
    <row r="37" spans="2:40" ht="15.75" customHeight="1">
      <c r="B37" s="63" t="s">
        <v>556</v>
      </c>
      <c r="C37" s="64" t="s">
        <v>966</v>
      </c>
      <c r="D37" s="64">
        <v>3984660</v>
      </c>
      <c r="E37" s="65">
        <v>840003144182614</v>
      </c>
      <c r="F37" s="66">
        <v>43139</v>
      </c>
      <c r="G37" s="63" t="s">
        <v>929</v>
      </c>
      <c r="H37" s="63" t="s">
        <v>963</v>
      </c>
      <c r="I37" s="50" t="s">
        <v>967</v>
      </c>
      <c r="J37" s="30">
        <v>38</v>
      </c>
      <c r="K37" s="63"/>
      <c r="L37" s="63">
        <v>32</v>
      </c>
      <c r="M37" s="63"/>
      <c r="N37" s="63"/>
      <c r="O37" s="63"/>
      <c r="P37" s="63"/>
      <c r="Q37" s="63">
        <v>30</v>
      </c>
      <c r="R37" s="63">
        <v>30</v>
      </c>
      <c r="S37" s="63">
        <v>20</v>
      </c>
      <c r="T37" s="63">
        <v>26</v>
      </c>
      <c r="U37" s="63">
        <v>26</v>
      </c>
      <c r="V37" s="63">
        <v>32</v>
      </c>
      <c r="W37" s="63">
        <v>32</v>
      </c>
      <c r="X37" s="63"/>
      <c r="Y37" s="63"/>
      <c r="Z37" s="63"/>
      <c r="AA37" s="63"/>
      <c r="AB37" s="63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69">
        <f>SUM(J37:AF37)</f>
        <v>266</v>
      </c>
      <c r="AN37" s="5">
        <f t="shared" si="0"/>
        <v>9</v>
      </c>
    </row>
    <row r="38" spans="2:40" ht="15.75" customHeight="1">
      <c r="B38" s="6" t="s">
        <v>17</v>
      </c>
      <c r="C38" s="7" t="s">
        <v>78</v>
      </c>
      <c r="D38" s="7">
        <v>3446228</v>
      </c>
      <c r="F38" s="9">
        <v>43152</v>
      </c>
      <c r="G38" s="6" t="s">
        <v>79</v>
      </c>
      <c r="H38" s="6" t="s">
        <v>80</v>
      </c>
      <c r="I38" s="50" t="s">
        <v>81</v>
      </c>
      <c r="J38" s="87">
        <v>14</v>
      </c>
      <c r="L38" s="86">
        <v>15</v>
      </c>
      <c r="R38" s="86">
        <v>16</v>
      </c>
      <c r="S38" s="86">
        <v>12</v>
      </c>
      <c r="T38" s="67">
        <v>12</v>
      </c>
      <c r="U38" s="67">
        <v>12</v>
      </c>
      <c r="V38" s="5">
        <v>6</v>
      </c>
      <c r="W38" s="67">
        <v>12</v>
      </c>
      <c r="AA38" s="67">
        <v>10</v>
      </c>
      <c r="AB38" s="67">
        <v>10</v>
      </c>
      <c r="AD38" s="106">
        <v>44</v>
      </c>
      <c r="AE38" s="107">
        <v>10</v>
      </c>
      <c r="AF38" s="107">
        <v>10</v>
      </c>
      <c r="AG38" s="107"/>
      <c r="AH38" s="106">
        <v>24</v>
      </c>
      <c r="AI38" s="106">
        <v>15</v>
      </c>
      <c r="AJ38" s="106">
        <v>15</v>
      </c>
      <c r="AK38" s="106">
        <v>40</v>
      </c>
      <c r="AL38" s="106">
        <v>68</v>
      </c>
      <c r="AM38" s="69">
        <f>SUM(AH38:AL38)+AD38+L38+J38+R38+S38</f>
        <v>263</v>
      </c>
      <c r="AN38" s="5">
        <f t="shared" si="0"/>
        <v>18</v>
      </c>
    </row>
    <row r="39" spans="2:40" ht="15.75" customHeight="1">
      <c r="B39" s="6" t="s">
        <v>73</v>
      </c>
      <c r="C39" s="7">
        <v>805</v>
      </c>
      <c r="D39" s="7" t="s">
        <v>587</v>
      </c>
      <c r="E39" s="8">
        <v>840003200173933</v>
      </c>
      <c r="F39" s="9">
        <v>43229</v>
      </c>
      <c r="G39" s="6" t="s">
        <v>45</v>
      </c>
      <c r="H39" s="6" t="s">
        <v>588</v>
      </c>
      <c r="I39" s="50" t="s">
        <v>589</v>
      </c>
      <c r="J39" s="30">
        <v>36</v>
      </c>
      <c r="L39" s="5">
        <v>18</v>
      </c>
      <c r="N39" s="63"/>
      <c r="Q39" s="5">
        <v>16</v>
      </c>
      <c r="R39" s="5">
        <v>6</v>
      </c>
      <c r="S39" s="5">
        <v>40</v>
      </c>
      <c r="T39" s="63">
        <v>20</v>
      </c>
      <c r="U39" s="63">
        <v>34</v>
      </c>
      <c r="V39" s="63"/>
      <c r="W39" s="63"/>
      <c r="X39" s="63"/>
      <c r="Y39" s="63"/>
      <c r="Z39" s="63">
        <v>6</v>
      </c>
      <c r="AA39" s="63"/>
      <c r="AB39" s="63"/>
      <c r="AC39" s="63"/>
      <c r="AD39" s="63"/>
      <c r="AE39" s="63">
        <v>44</v>
      </c>
      <c r="AF39" s="63">
        <v>38</v>
      </c>
      <c r="AG39" s="63"/>
      <c r="AH39" s="84"/>
      <c r="AI39" s="84"/>
      <c r="AJ39" s="84"/>
      <c r="AK39" s="84"/>
      <c r="AL39" s="84"/>
      <c r="AM39" s="69">
        <f>SUM(J39:AF39)</f>
        <v>258</v>
      </c>
      <c r="AN39" s="5">
        <f t="shared" si="0"/>
        <v>10</v>
      </c>
    </row>
    <row r="40" spans="2:40" ht="15.75" customHeight="1">
      <c r="B40" s="63" t="s">
        <v>174</v>
      </c>
      <c r="C40" s="64" t="s">
        <v>964</v>
      </c>
      <c r="D40" s="64" t="s">
        <v>965</v>
      </c>
      <c r="E40" s="65">
        <v>840003144182615</v>
      </c>
      <c r="F40" s="66">
        <v>43170</v>
      </c>
      <c r="G40" s="63" t="s">
        <v>605</v>
      </c>
      <c r="H40" s="63" t="s">
        <v>963</v>
      </c>
      <c r="I40" s="50" t="s">
        <v>87</v>
      </c>
      <c r="J40" s="30">
        <v>46</v>
      </c>
      <c r="K40" s="63"/>
      <c r="L40" s="63">
        <v>32</v>
      </c>
      <c r="M40" s="63"/>
      <c r="N40" s="63"/>
      <c r="O40" s="63"/>
      <c r="P40" s="63"/>
      <c r="Q40" s="63">
        <v>16</v>
      </c>
      <c r="R40" s="63">
        <v>16</v>
      </c>
      <c r="S40" s="63">
        <v>12</v>
      </c>
      <c r="T40" s="63">
        <v>25</v>
      </c>
      <c r="U40" s="63">
        <v>25</v>
      </c>
      <c r="V40" s="63">
        <v>44</v>
      </c>
      <c r="W40" s="63">
        <v>30</v>
      </c>
      <c r="X40" s="63"/>
      <c r="Y40" s="63"/>
      <c r="Z40" s="63"/>
      <c r="AA40" s="63"/>
      <c r="AB40" s="63"/>
      <c r="AC40" s="63"/>
      <c r="AD40" s="63"/>
      <c r="AE40" s="84"/>
      <c r="AF40" s="84"/>
      <c r="AG40" s="84"/>
      <c r="AH40" s="75"/>
      <c r="AI40" s="75"/>
      <c r="AJ40" s="75"/>
      <c r="AK40" s="75"/>
      <c r="AL40" s="75"/>
      <c r="AM40" s="69">
        <f>SUM(J40:AF40)</f>
        <v>246</v>
      </c>
      <c r="AN40" s="5">
        <f t="shared" si="0"/>
        <v>9</v>
      </c>
    </row>
    <row r="41" spans="2:40" ht="15.75" customHeight="1">
      <c r="B41" s="6" t="s">
        <v>11</v>
      </c>
      <c r="C41" s="7" t="s">
        <v>64</v>
      </c>
      <c r="D41" s="7" t="s">
        <v>65</v>
      </c>
      <c r="E41" s="8">
        <v>840003013813009</v>
      </c>
      <c r="F41" s="9">
        <v>43210</v>
      </c>
      <c r="G41" s="6" t="s">
        <v>66</v>
      </c>
      <c r="H41" s="6" t="s">
        <v>67</v>
      </c>
      <c r="I41" s="50" t="s">
        <v>68</v>
      </c>
      <c r="J41" s="87">
        <v>16</v>
      </c>
      <c r="N41" s="5">
        <v>12</v>
      </c>
      <c r="O41" s="86">
        <v>16</v>
      </c>
      <c r="P41" s="86">
        <v>30</v>
      </c>
      <c r="Q41" s="86">
        <v>32</v>
      </c>
      <c r="R41" s="86">
        <v>20</v>
      </c>
      <c r="X41" s="86">
        <v>26</v>
      </c>
      <c r="Y41" s="86">
        <v>22</v>
      </c>
      <c r="AA41" s="86">
        <v>22</v>
      </c>
      <c r="AB41" s="86">
        <v>32</v>
      </c>
      <c r="AC41" s="86">
        <v>26</v>
      </c>
      <c r="AE41" s="5">
        <v>12</v>
      </c>
      <c r="AF41" s="5">
        <v>12</v>
      </c>
      <c r="AH41" s="84"/>
      <c r="AI41" s="84"/>
      <c r="AJ41" s="84"/>
      <c r="AK41" s="84"/>
      <c r="AL41" s="84"/>
      <c r="AM41" s="69">
        <f>SUM(O41:AC41)+J41</f>
        <v>242</v>
      </c>
      <c r="AN41" s="5">
        <f t="shared" si="0"/>
        <v>13</v>
      </c>
    </row>
    <row r="42" spans="2:40" ht="15.75" customHeight="1">
      <c r="B42" s="6" t="s">
        <v>39</v>
      </c>
      <c r="C42" s="7">
        <v>2258</v>
      </c>
      <c r="D42" s="7" t="s">
        <v>191</v>
      </c>
      <c r="E42" s="8">
        <v>840003199828551</v>
      </c>
      <c r="F42" s="9">
        <v>46808</v>
      </c>
      <c r="G42" s="6" t="s">
        <v>192</v>
      </c>
      <c r="H42" s="6" t="s">
        <v>193</v>
      </c>
      <c r="I42" s="50" t="s">
        <v>194</v>
      </c>
      <c r="J42" s="30">
        <v>66</v>
      </c>
      <c r="L42" s="5">
        <v>18</v>
      </c>
      <c r="Z42" s="5">
        <v>44</v>
      </c>
      <c r="AE42" s="5">
        <v>84</v>
      </c>
      <c r="AF42" s="5">
        <v>30</v>
      </c>
      <c r="AH42" s="67"/>
      <c r="AI42" s="67"/>
      <c r="AJ42" s="67"/>
      <c r="AK42" s="67"/>
      <c r="AL42" s="67"/>
      <c r="AM42" s="69">
        <f>SUM(J42:AF42)</f>
        <v>242</v>
      </c>
      <c r="AN42" s="5">
        <f t="shared" si="0"/>
        <v>5</v>
      </c>
    </row>
    <row r="43" spans="2:53" ht="15.75" customHeight="1">
      <c r="B43" s="26" t="s">
        <v>73</v>
      </c>
      <c r="C43" s="27" t="s">
        <v>979</v>
      </c>
      <c r="D43" s="27" t="s">
        <v>980</v>
      </c>
      <c r="E43" s="28">
        <v>840003145976418</v>
      </c>
      <c r="F43" s="29">
        <v>43191</v>
      </c>
      <c r="G43" s="26" t="s">
        <v>981</v>
      </c>
      <c r="H43" s="26" t="s">
        <v>975</v>
      </c>
      <c r="I43" s="50" t="s">
        <v>783</v>
      </c>
      <c r="J43" s="87">
        <v>25</v>
      </c>
      <c r="K43" s="87">
        <v>16</v>
      </c>
      <c r="L43" s="30">
        <v>15</v>
      </c>
      <c r="M43" s="30">
        <v>10</v>
      </c>
      <c r="N43" s="30"/>
      <c r="O43" s="87">
        <v>32</v>
      </c>
      <c r="P43" s="87">
        <v>32</v>
      </c>
      <c r="Q43" s="30"/>
      <c r="R43" s="30"/>
      <c r="S43" s="30"/>
      <c r="T43" s="87">
        <v>16</v>
      </c>
      <c r="U43" s="87">
        <v>16</v>
      </c>
      <c r="V43" s="87">
        <v>18</v>
      </c>
      <c r="W43" s="30">
        <v>6</v>
      </c>
      <c r="X43" s="30"/>
      <c r="Y43" s="30"/>
      <c r="Z43" s="75">
        <v>15</v>
      </c>
      <c r="AA43" s="87">
        <v>40</v>
      </c>
      <c r="AB43" s="87">
        <v>24</v>
      </c>
      <c r="AC43" s="75"/>
      <c r="AD43" s="75"/>
      <c r="AE43" s="75"/>
      <c r="AF43" s="75"/>
      <c r="AG43" s="75"/>
      <c r="AH43" s="75"/>
      <c r="AI43" s="75"/>
      <c r="AJ43" s="75"/>
      <c r="AK43" s="87">
        <v>20</v>
      </c>
      <c r="AL43" s="75"/>
      <c r="AM43" s="69">
        <f>AK43+AA43+AB43+SUM(O43:V43)+J43+K43</f>
        <v>239</v>
      </c>
      <c r="AN43" s="5">
        <f t="shared" si="0"/>
        <v>14</v>
      </c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</row>
    <row r="44" spans="2:40" ht="15.75" customHeight="1">
      <c r="B44" s="95" t="s">
        <v>39</v>
      </c>
      <c r="C44" s="96">
        <v>1844</v>
      </c>
      <c r="D44" s="96" t="s">
        <v>972</v>
      </c>
      <c r="E44" s="97">
        <v>840003006382258</v>
      </c>
      <c r="F44" s="98">
        <v>43174</v>
      </c>
      <c r="G44" s="95" t="s">
        <v>471</v>
      </c>
      <c r="H44" s="95" t="s">
        <v>472</v>
      </c>
      <c r="I44" s="50" t="s">
        <v>473</v>
      </c>
      <c r="J44" s="30">
        <v>40</v>
      </c>
      <c r="K44" s="63"/>
      <c r="L44" s="63">
        <v>12</v>
      </c>
      <c r="M44" s="63"/>
      <c r="N44" s="63"/>
      <c r="O44" s="63"/>
      <c r="P44" s="63"/>
      <c r="Q44" s="63"/>
      <c r="R44" s="63"/>
      <c r="S44" s="63"/>
      <c r="T44" s="30"/>
      <c r="U44" s="30"/>
      <c r="V44" s="30">
        <v>16</v>
      </c>
      <c r="W44" s="30">
        <v>16</v>
      </c>
      <c r="X44" s="30"/>
      <c r="Y44" s="30"/>
      <c r="Z44" s="30"/>
      <c r="AA44" s="30">
        <v>38</v>
      </c>
      <c r="AB44" s="30">
        <v>38</v>
      </c>
      <c r="AC44" s="30"/>
      <c r="AD44" s="30">
        <v>50</v>
      </c>
      <c r="AE44" s="30"/>
      <c r="AF44" s="30"/>
      <c r="AG44" s="30"/>
      <c r="AH44" s="30"/>
      <c r="AI44" s="30">
        <v>18</v>
      </c>
      <c r="AJ44" s="30"/>
      <c r="AK44" s="30"/>
      <c r="AL44" s="30"/>
      <c r="AM44" s="69">
        <f>SUM(J44:AJ44)</f>
        <v>228</v>
      </c>
      <c r="AN44" s="5">
        <f t="shared" si="0"/>
        <v>8</v>
      </c>
    </row>
    <row r="45" spans="2:40" ht="15" customHeight="1">
      <c r="B45" s="6" t="s">
        <v>1071</v>
      </c>
      <c r="C45" s="7" t="s">
        <v>517</v>
      </c>
      <c r="D45" s="7"/>
      <c r="E45" s="8">
        <v>840003144447771</v>
      </c>
      <c r="F45" s="9">
        <v>43174</v>
      </c>
      <c r="G45" s="6" t="s">
        <v>518</v>
      </c>
      <c r="H45" s="6" t="s">
        <v>512</v>
      </c>
      <c r="I45" s="50" t="s">
        <v>519</v>
      </c>
      <c r="J45" s="30">
        <v>20</v>
      </c>
      <c r="L45" s="5">
        <v>15</v>
      </c>
      <c r="N45" s="5">
        <v>25</v>
      </c>
      <c r="O45" s="5">
        <v>16</v>
      </c>
      <c r="P45" s="5">
        <v>20</v>
      </c>
      <c r="Q45" s="5">
        <v>24</v>
      </c>
      <c r="R45" s="5">
        <v>24</v>
      </c>
      <c r="S45" s="5">
        <v>24</v>
      </c>
      <c r="T45" s="63"/>
      <c r="U45" s="63"/>
      <c r="V45" s="63"/>
      <c r="W45" s="63"/>
      <c r="X45" s="63">
        <v>24</v>
      </c>
      <c r="Y45" s="63">
        <v>30</v>
      </c>
      <c r="Z45" s="63"/>
      <c r="AA45" s="63"/>
      <c r="AB45" s="63"/>
      <c r="AC45" s="63"/>
      <c r="AD45" s="63"/>
      <c r="AE45" s="84"/>
      <c r="AF45" s="84"/>
      <c r="AG45" s="84"/>
      <c r="AH45" s="84"/>
      <c r="AI45" s="84"/>
      <c r="AJ45" s="84"/>
      <c r="AK45" s="84"/>
      <c r="AL45" s="84"/>
      <c r="AM45" s="69">
        <f>SUM(J45:AD45)</f>
        <v>222</v>
      </c>
      <c r="AN45" s="5">
        <f t="shared" si="0"/>
        <v>10</v>
      </c>
    </row>
    <row r="46" spans="2:40" ht="15.75" customHeight="1">
      <c r="B46" s="95" t="s">
        <v>17</v>
      </c>
      <c r="C46" s="96" t="s">
        <v>424</v>
      </c>
      <c r="D46" s="96">
        <v>3453942</v>
      </c>
      <c r="E46" s="97">
        <v>840003199828696</v>
      </c>
      <c r="F46" s="98">
        <v>43121</v>
      </c>
      <c r="G46" s="95" t="s">
        <v>391</v>
      </c>
      <c r="H46" s="95" t="s">
        <v>423</v>
      </c>
      <c r="I46" s="50" t="s">
        <v>87</v>
      </c>
      <c r="J46" s="30">
        <v>30</v>
      </c>
      <c r="K46" s="63"/>
      <c r="L46" s="63"/>
      <c r="M46" s="63"/>
      <c r="N46" s="63">
        <v>38</v>
      </c>
      <c r="O46" s="63">
        <v>32</v>
      </c>
      <c r="P46" s="63">
        <v>32</v>
      </c>
      <c r="Q46" s="63"/>
      <c r="R46" s="63"/>
      <c r="S46" s="63"/>
      <c r="T46" s="63">
        <v>20</v>
      </c>
      <c r="U46" s="63">
        <v>20</v>
      </c>
      <c r="V46" s="63">
        <v>25</v>
      </c>
      <c r="W46" s="63">
        <v>25</v>
      </c>
      <c r="X46" s="63"/>
      <c r="Y46" s="63"/>
      <c r="Z46" s="63"/>
      <c r="AA46" s="63"/>
      <c r="AB46" s="63"/>
      <c r="AC46" s="63"/>
      <c r="AD46" s="63"/>
      <c r="AE46" s="84"/>
      <c r="AF46" s="84"/>
      <c r="AG46" s="84"/>
      <c r="AH46" s="75"/>
      <c r="AI46" s="75"/>
      <c r="AJ46" s="75"/>
      <c r="AK46" s="75"/>
      <c r="AL46" s="75"/>
      <c r="AM46" s="69">
        <f>SUM(J46:AF46)</f>
        <v>222</v>
      </c>
      <c r="AN46" s="5">
        <f t="shared" si="0"/>
        <v>8</v>
      </c>
    </row>
    <row r="47" spans="2:40" ht="15.75" customHeight="1">
      <c r="B47" s="6" t="s">
        <v>48</v>
      </c>
      <c r="C47" s="12" t="s">
        <v>1053</v>
      </c>
      <c r="D47" s="7"/>
      <c r="E47" s="8">
        <v>840003144147970</v>
      </c>
      <c r="F47" s="9">
        <v>43528</v>
      </c>
      <c r="G47" s="6" t="s">
        <v>806</v>
      </c>
      <c r="H47" s="6" t="s">
        <v>599</v>
      </c>
      <c r="I47" s="50" t="s">
        <v>1133</v>
      </c>
      <c r="T47" s="5">
        <v>30</v>
      </c>
      <c r="U47" s="5">
        <v>18</v>
      </c>
      <c r="V47" s="5">
        <v>20</v>
      </c>
      <c r="W47" s="5">
        <v>20</v>
      </c>
      <c r="AA47" s="5">
        <v>12</v>
      </c>
      <c r="AB47" s="5">
        <v>12</v>
      </c>
      <c r="AE47" s="5">
        <v>20</v>
      </c>
      <c r="AF47" s="5">
        <v>15</v>
      </c>
      <c r="AH47" s="5">
        <v>40</v>
      </c>
      <c r="AK47" s="5">
        <v>32</v>
      </c>
      <c r="AM47" s="69">
        <f>SUM(J47:AK47)</f>
        <v>219</v>
      </c>
      <c r="AN47" s="5">
        <f t="shared" si="0"/>
        <v>10</v>
      </c>
    </row>
    <row r="48" spans="2:40" ht="15.75" customHeight="1">
      <c r="B48" s="6" t="s">
        <v>69</v>
      </c>
      <c r="C48" s="7">
        <v>873</v>
      </c>
      <c r="D48" s="7" t="s">
        <v>385</v>
      </c>
      <c r="E48" s="8">
        <v>840003199828580</v>
      </c>
      <c r="F48" s="9">
        <v>43175</v>
      </c>
      <c r="G48" s="6" t="s">
        <v>386</v>
      </c>
      <c r="H48" s="6" t="s">
        <v>387</v>
      </c>
      <c r="I48" s="50" t="s">
        <v>87</v>
      </c>
      <c r="J48" s="30">
        <v>40</v>
      </c>
      <c r="M48" s="5">
        <v>15</v>
      </c>
      <c r="N48" s="5">
        <v>25</v>
      </c>
      <c r="O48" s="5">
        <v>22</v>
      </c>
      <c r="P48" s="5">
        <v>12</v>
      </c>
      <c r="Q48" s="5">
        <v>32</v>
      </c>
      <c r="R48" s="5">
        <v>32</v>
      </c>
      <c r="S48" s="5">
        <v>40</v>
      </c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84"/>
      <c r="AF48" s="84"/>
      <c r="AG48" s="84"/>
      <c r="AH48" s="84"/>
      <c r="AI48" s="84"/>
      <c r="AJ48" s="84"/>
      <c r="AK48" s="84"/>
      <c r="AL48" s="84"/>
      <c r="AM48" s="69">
        <f>SUM(J48:AF48)</f>
        <v>218</v>
      </c>
      <c r="AN48" s="5">
        <f t="shared" si="0"/>
        <v>8</v>
      </c>
    </row>
    <row r="49" spans="2:40" ht="15.75" customHeight="1">
      <c r="B49" s="6" t="s">
        <v>39</v>
      </c>
      <c r="C49" s="7">
        <v>18</v>
      </c>
      <c r="D49" s="7" t="s">
        <v>991</v>
      </c>
      <c r="E49" s="8">
        <v>840003148525571</v>
      </c>
      <c r="F49" s="9">
        <v>43101</v>
      </c>
      <c r="G49" s="6" t="s">
        <v>101</v>
      </c>
      <c r="H49" s="6" t="s">
        <v>987</v>
      </c>
      <c r="I49" s="50" t="s">
        <v>992</v>
      </c>
      <c r="K49" s="67">
        <v>8</v>
      </c>
      <c r="L49" s="86">
        <v>18</v>
      </c>
      <c r="N49" s="5">
        <v>6</v>
      </c>
      <c r="T49" s="86">
        <v>20</v>
      </c>
      <c r="U49" s="86">
        <v>20</v>
      </c>
      <c r="V49" s="86">
        <v>15</v>
      </c>
      <c r="W49" s="67">
        <v>15</v>
      </c>
      <c r="Z49" s="86">
        <v>18</v>
      </c>
      <c r="AA49" s="86">
        <v>20</v>
      </c>
      <c r="AB49" s="86">
        <v>20</v>
      </c>
      <c r="AG49" s="75">
        <v>12</v>
      </c>
      <c r="AH49" s="75"/>
      <c r="AI49" s="87">
        <v>30</v>
      </c>
      <c r="AJ49" s="87">
        <v>20</v>
      </c>
      <c r="AK49" s="87">
        <v>35</v>
      </c>
      <c r="AL49" s="75"/>
      <c r="AM49" s="69">
        <f>SUM(AI49:AK49)+Z49+AA49+AB49+L49+T49+U49+V49</f>
        <v>216</v>
      </c>
      <c r="AN49" s="5">
        <f t="shared" si="0"/>
        <v>14</v>
      </c>
    </row>
    <row r="50" spans="2:40" ht="15.75" customHeight="1">
      <c r="B50" s="6" t="s">
        <v>48</v>
      </c>
      <c r="C50" s="7" t="s">
        <v>341</v>
      </c>
      <c r="D50" s="7">
        <v>396063</v>
      </c>
      <c r="E50" s="8">
        <v>840003143192219</v>
      </c>
      <c r="F50" s="9">
        <v>43168</v>
      </c>
      <c r="G50" s="6" t="s">
        <v>342</v>
      </c>
      <c r="H50" s="6" t="s">
        <v>343</v>
      </c>
      <c r="I50" s="50" t="s">
        <v>344</v>
      </c>
      <c r="J50" s="87">
        <v>24</v>
      </c>
      <c r="L50" s="86">
        <v>20</v>
      </c>
      <c r="M50" s="86">
        <v>25</v>
      </c>
      <c r="N50" s="86">
        <v>20</v>
      </c>
      <c r="O50" s="86">
        <v>20</v>
      </c>
      <c r="P50" s="86">
        <v>16</v>
      </c>
      <c r="S50" s="86">
        <v>18</v>
      </c>
      <c r="T50" s="63"/>
      <c r="U50" s="63"/>
      <c r="V50" s="63"/>
      <c r="W50" s="63"/>
      <c r="X50" s="63"/>
      <c r="Y50" s="63"/>
      <c r="Z50" s="63">
        <v>15</v>
      </c>
      <c r="AA50" s="63"/>
      <c r="AB50" s="63"/>
      <c r="AC50" s="99">
        <v>20</v>
      </c>
      <c r="AD50" s="99">
        <v>26</v>
      </c>
      <c r="AE50" s="63">
        <v>15</v>
      </c>
      <c r="AF50" s="99">
        <v>25</v>
      </c>
      <c r="AG50" s="84"/>
      <c r="AH50" s="84"/>
      <c r="AI50" s="84"/>
      <c r="AJ50" s="84"/>
      <c r="AK50" s="84"/>
      <c r="AL50" s="84"/>
      <c r="AM50" s="69">
        <f>SUM(J50:S50)+AC50+AD50+AF50</f>
        <v>214</v>
      </c>
      <c r="AN50" s="5">
        <f t="shared" si="0"/>
        <v>12</v>
      </c>
    </row>
    <row r="51" spans="2:40" ht="15.75" customHeight="1">
      <c r="B51" s="95" t="s">
        <v>22</v>
      </c>
      <c r="C51" s="96" t="s">
        <v>242</v>
      </c>
      <c r="D51" s="96"/>
      <c r="E51" s="97">
        <v>840003128018024</v>
      </c>
      <c r="F51" s="98">
        <v>43151</v>
      </c>
      <c r="G51" s="95" t="s">
        <v>236</v>
      </c>
      <c r="H51" s="95" t="s">
        <v>237</v>
      </c>
      <c r="I51" s="50" t="s">
        <v>243</v>
      </c>
      <c r="J51" s="30">
        <v>48</v>
      </c>
      <c r="K51" s="63"/>
      <c r="L51" s="63">
        <v>16</v>
      </c>
      <c r="M51" s="63"/>
      <c r="N51" s="63">
        <v>15</v>
      </c>
      <c r="O51" s="63">
        <v>16</v>
      </c>
      <c r="P51" s="63">
        <v>16</v>
      </c>
      <c r="Q51" s="63">
        <v>8</v>
      </c>
      <c r="R51" s="63">
        <v>8</v>
      </c>
      <c r="S51" s="63">
        <v>24</v>
      </c>
      <c r="T51" s="63"/>
      <c r="U51" s="63"/>
      <c r="V51" s="63">
        <v>20</v>
      </c>
      <c r="W51" s="63">
        <v>20</v>
      </c>
      <c r="X51" s="63"/>
      <c r="Y51" s="63"/>
      <c r="Z51" s="63"/>
      <c r="AA51" s="63"/>
      <c r="AB51" s="63"/>
      <c r="AC51" s="63"/>
      <c r="AD51" s="63"/>
      <c r="AE51" s="84"/>
      <c r="AF51" s="84"/>
      <c r="AG51" s="84"/>
      <c r="AH51" s="84"/>
      <c r="AI51" s="84"/>
      <c r="AJ51" s="84"/>
      <c r="AK51" s="84"/>
      <c r="AL51" s="84"/>
      <c r="AM51" s="69">
        <f>SUM(J51:AD51)</f>
        <v>191</v>
      </c>
      <c r="AN51" s="5">
        <f t="shared" si="0"/>
        <v>10</v>
      </c>
    </row>
    <row r="52" spans="2:40" ht="15.75" customHeight="1">
      <c r="B52" s="63" t="s">
        <v>17</v>
      </c>
      <c r="C52" s="64" t="s">
        <v>959</v>
      </c>
      <c r="D52" s="64">
        <v>3471994</v>
      </c>
      <c r="E52" s="65">
        <v>840003203498315</v>
      </c>
      <c r="F52" s="66">
        <v>43217</v>
      </c>
      <c r="G52" s="63" t="s">
        <v>953</v>
      </c>
      <c r="H52" s="63" t="s">
        <v>948</v>
      </c>
      <c r="I52" s="50" t="s">
        <v>960</v>
      </c>
      <c r="J52" s="30">
        <v>60</v>
      </c>
      <c r="K52" s="63"/>
      <c r="L52" s="63">
        <v>20</v>
      </c>
      <c r="M52" s="63"/>
      <c r="N52" s="63"/>
      <c r="O52" s="63">
        <v>22</v>
      </c>
      <c r="P52" s="63">
        <v>12</v>
      </c>
      <c r="Q52" s="63">
        <v>12</v>
      </c>
      <c r="R52" s="63">
        <v>12</v>
      </c>
      <c r="S52" s="63">
        <v>15</v>
      </c>
      <c r="T52" s="63"/>
      <c r="U52" s="63"/>
      <c r="V52" s="63"/>
      <c r="W52" s="63"/>
      <c r="X52" s="63">
        <v>26</v>
      </c>
      <c r="Y52" s="63">
        <v>6</v>
      </c>
      <c r="Z52" s="63">
        <v>6</v>
      </c>
      <c r="AA52" s="63"/>
      <c r="AB52" s="63"/>
      <c r="AC52" s="63"/>
      <c r="AD52" s="63"/>
      <c r="AE52" s="84"/>
      <c r="AF52" s="84"/>
      <c r="AG52" s="84"/>
      <c r="AH52" s="84"/>
      <c r="AI52" s="75"/>
      <c r="AJ52" s="75"/>
      <c r="AK52" s="75"/>
      <c r="AL52" s="75"/>
      <c r="AM52" s="69">
        <f>SUM(J52:AD52)</f>
        <v>191</v>
      </c>
      <c r="AN52" s="5">
        <f t="shared" si="0"/>
        <v>10</v>
      </c>
    </row>
    <row r="53" spans="2:40" ht="15.75" customHeight="1">
      <c r="B53" s="6" t="s">
        <v>69</v>
      </c>
      <c r="C53" s="7">
        <v>1811</v>
      </c>
      <c r="D53" s="7">
        <v>4274741</v>
      </c>
      <c r="E53" s="8">
        <v>840003128636348</v>
      </c>
      <c r="F53" s="9">
        <v>43141</v>
      </c>
      <c r="G53" s="6" t="s">
        <v>349</v>
      </c>
      <c r="H53" s="6" t="s">
        <v>350</v>
      </c>
      <c r="I53" s="50" t="s">
        <v>351</v>
      </c>
      <c r="J53" s="30">
        <v>24</v>
      </c>
      <c r="L53" s="5">
        <v>15</v>
      </c>
      <c r="T53" s="5">
        <v>15</v>
      </c>
      <c r="U53" s="5">
        <v>20</v>
      </c>
      <c r="V53" s="5">
        <v>15</v>
      </c>
      <c r="W53" s="5">
        <v>15</v>
      </c>
      <c r="Z53" s="5">
        <v>16</v>
      </c>
      <c r="AE53" s="5">
        <v>25</v>
      </c>
      <c r="AF53" s="5">
        <v>10</v>
      </c>
      <c r="AG53" s="5">
        <v>30</v>
      </c>
      <c r="AH53" s="84"/>
      <c r="AI53" s="84"/>
      <c r="AJ53" s="84"/>
      <c r="AK53" s="84"/>
      <c r="AL53" s="84"/>
      <c r="AM53" s="69">
        <f>SUM(J53:AG53)</f>
        <v>185</v>
      </c>
      <c r="AN53" s="5">
        <f t="shared" si="0"/>
        <v>10</v>
      </c>
    </row>
    <row r="54" spans="2:40" ht="15.75" customHeight="1">
      <c r="B54" s="95" t="s">
        <v>409</v>
      </c>
      <c r="C54" s="96" t="s">
        <v>580</v>
      </c>
      <c r="D54" s="96">
        <v>396279</v>
      </c>
      <c r="E54" s="97">
        <v>840003202805170</v>
      </c>
      <c r="F54" s="98">
        <v>43214</v>
      </c>
      <c r="G54" s="95" t="s">
        <v>576</v>
      </c>
      <c r="H54" s="95" t="s">
        <v>577</v>
      </c>
      <c r="I54" s="50" t="s">
        <v>412</v>
      </c>
      <c r="J54" s="30">
        <v>38</v>
      </c>
      <c r="K54" s="63"/>
      <c r="L54" s="63"/>
      <c r="M54" s="63"/>
      <c r="N54" s="63"/>
      <c r="O54" s="63"/>
      <c r="P54" s="63"/>
      <c r="Q54" s="63"/>
      <c r="R54" s="63"/>
      <c r="S54" s="63"/>
      <c r="T54" s="63">
        <v>26</v>
      </c>
      <c r="U54" s="63">
        <v>26</v>
      </c>
      <c r="V54" s="63">
        <v>32</v>
      </c>
      <c r="W54" s="63">
        <v>62</v>
      </c>
      <c r="X54" s="63"/>
      <c r="Y54" s="63"/>
      <c r="Z54" s="63"/>
      <c r="AA54" s="63"/>
      <c r="AB54" s="63"/>
      <c r="AC54" s="63"/>
      <c r="AD54" s="63"/>
      <c r="AE54" s="84"/>
      <c r="AF54" s="84"/>
      <c r="AG54" s="84"/>
      <c r="AH54" s="84"/>
      <c r="AI54" s="84"/>
      <c r="AJ54" s="84"/>
      <c r="AK54" s="84"/>
      <c r="AL54" s="84"/>
      <c r="AM54" s="69">
        <f>SUM(J54:AF54)</f>
        <v>184</v>
      </c>
      <c r="AN54" s="5">
        <f t="shared" si="0"/>
        <v>5</v>
      </c>
    </row>
    <row r="55" spans="2:40" ht="15.75" customHeight="1">
      <c r="B55" s="5" t="s">
        <v>906</v>
      </c>
      <c r="C55" s="12" t="s">
        <v>1093</v>
      </c>
      <c r="D55" s="7">
        <v>3437556</v>
      </c>
      <c r="F55" s="9">
        <v>43134</v>
      </c>
      <c r="G55" s="5" t="s">
        <v>1091</v>
      </c>
      <c r="H55" s="5" t="s">
        <v>1092</v>
      </c>
      <c r="I55" s="50" t="s">
        <v>1094</v>
      </c>
      <c r="M55" s="5">
        <v>6</v>
      </c>
      <c r="X55" s="5">
        <v>12</v>
      </c>
      <c r="Y55" s="5">
        <v>25</v>
      </c>
      <c r="Z55" s="5">
        <v>20</v>
      </c>
      <c r="AD55" s="5">
        <v>30</v>
      </c>
      <c r="AH55" s="5">
        <v>35</v>
      </c>
      <c r="AI55" s="67">
        <v>35</v>
      </c>
      <c r="AJ55" s="67">
        <v>15</v>
      </c>
      <c r="AK55" s="67"/>
      <c r="AL55" s="67"/>
      <c r="AM55" s="69">
        <f>SUM(J55:AJ55)</f>
        <v>178</v>
      </c>
      <c r="AN55" s="5">
        <f t="shared" si="0"/>
        <v>8</v>
      </c>
    </row>
    <row r="56" spans="2:40" ht="15.75" customHeight="1">
      <c r="B56" s="6" t="s">
        <v>88</v>
      </c>
      <c r="C56" s="7">
        <v>863</v>
      </c>
      <c r="D56" s="7" t="s">
        <v>501</v>
      </c>
      <c r="E56" s="8">
        <v>840003141446354</v>
      </c>
      <c r="F56" s="9">
        <v>43141</v>
      </c>
      <c r="G56" s="6" t="s">
        <v>502</v>
      </c>
      <c r="H56" s="6" t="s">
        <v>503</v>
      </c>
      <c r="I56" s="50" t="s">
        <v>504</v>
      </c>
      <c r="J56" s="30">
        <v>20</v>
      </c>
      <c r="T56" s="5">
        <v>16</v>
      </c>
      <c r="U56" s="5">
        <v>16</v>
      </c>
      <c r="AA56" s="5">
        <v>35</v>
      </c>
      <c r="AB56" s="5">
        <v>20</v>
      </c>
      <c r="AG56" s="5">
        <v>30</v>
      </c>
      <c r="AJ56" s="5">
        <v>20</v>
      </c>
      <c r="AK56" s="5">
        <v>15</v>
      </c>
      <c r="AM56" s="69">
        <f>SUM(J56:AK56)</f>
        <v>172</v>
      </c>
      <c r="AN56" s="5">
        <f t="shared" si="0"/>
        <v>8</v>
      </c>
    </row>
    <row r="57" spans="2:40" ht="15.75" customHeight="1">
      <c r="B57" s="6" t="s">
        <v>17</v>
      </c>
      <c r="C57" s="7" t="s">
        <v>319</v>
      </c>
      <c r="D57" s="7">
        <v>3493821</v>
      </c>
      <c r="E57" s="8">
        <v>840003143914255</v>
      </c>
      <c r="F57" s="9">
        <v>43174</v>
      </c>
      <c r="G57" s="6" t="s">
        <v>316</v>
      </c>
      <c r="H57" s="6" t="s">
        <v>317</v>
      </c>
      <c r="I57" s="50" t="s">
        <v>132</v>
      </c>
      <c r="AC57" s="5">
        <v>15</v>
      </c>
      <c r="AD57" s="5">
        <v>30</v>
      </c>
      <c r="AE57" s="5">
        <v>12</v>
      </c>
      <c r="AF57" s="5">
        <v>32</v>
      </c>
      <c r="AJ57" s="5">
        <v>28</v>
      </c>
      <c r="AK57" s="5">
        <v>24</v>
      </c>
      <c r="AL57" s="5">
        <v>25</v>
      </c>
      <c r="AM57" s="69">
        <f>SUM(J57:AL57)</f>
        <v>166</v>
      </c>
      <c r="AN57" s="5">
        <f t="shared" si="0"/>
        <v>7</v>
      </c>
    </row>
    <row r="58" spans="2:40" ht="15.75" customHeight="1">
      <c r="B58" s="6" t="s">
        <v>22</v>
      </c>
      <c r="C58" s="7" t="s">
        <v>305</v>
      </c>
      <c r="D58" s="7"/>
      <c r="E58" s="8">
        <v>840003203549865</v>
      </c>
      <c r="F58" s="9">
        <v>43231</v>
      </c>
      <c r="G58" s="6" t="s">
        <v>306</v>
      </c>
      <c r="H58" s="6" t="s">
        <v>85</v>
      </c>
      <c r="I58" s="50" t="s">
        <v>307</v>
      </c>
      <c r="J58" s="30">
        <v>48</v>
      </c>
      <c r="K58" s="5">
        <v>24</v>
      </c>
      <c r="O58" s="5">
        <v>24</v>
      </c>
      <c r="P58" s="5">
        <v>20</v>
      </c>
      <c r="T58" s="5">
        <v>24</v>
      </c>
      <c r="U58" s="5">
        <v>24</v>
      </c>
      <c r="AE58" s="67"/>
      <c r="AF58" s="67"/>
      <c r="AG58" s="67"/>
      <c r="AH58" s="67"/>
      <c r="AI58" s="67"/>
      <c r="AJ58" s="67"/>
      <c r="AK58" s="67"/>
      <c r="AL58" s="67"/>
      <c r="AM58" s="69">
        <f>SUM(J58:AF58)</f>
        <v>164</v>
      </c>
      <c r="AN58" s="5">
        <f t="shared" si="0"/>
        <v>6</v>
      </c>
    </row>
    <row r="59" spans="2:40" ht="15.75" customHeight="1">
      <c r="B59" s="6" t="s">
        <v>199</v>
      </c>
      <c r="C59" s="7" t="s">
        <v>200</v>
      </c>
      <c r="D59" s="7">
        <v>42646</v>
      </c>
      <c r="E59" s="8">
        <v>840003145426854</v>
      </c>
      <c r="F59" s="9">
        <v>42987</v>
      </c>
      <c r="G59" s="6" t="s">
        <v>201</v>
      </c>
      <c r="H59" s="6" t="s">
        <v>202</v>
      </c>
      <c r="I59" s="50" t="s">
        <v>203</v>
      </c>
      <c r="J59" s="30">
        <v>22</v>
      </c>
      <c r="M59" s="5">
        <v>6</v>
      </c>
      <c r="T59" s="5">
        <v>32</v>
      </c>
      <c r="U59" s="5">
        <v>20</v>
      </c>
      <c r="V59" s="5">
        <v>16</v>
      </c>
      <c r="W59" s="5">
        <v>16</v>
      </c>
      <c r="AI59" s="5">
        <v>26</v>
      </c>
      <c r="AJ59" s="5">
        <v>26</v>
      </c>
      <c r="AM59" s="69">
        <f>SUM(J59:AJ59)</f>
        <v>164</v>
      </c>
      <c r="AN59" s="5">
        <f t="shared" si="0"/>
        <v>8</v>
      </c>
    </row>
    <row r="60" spans="2:40" ht="15.75" customHeight="1">
      <c r="B60" s="6" t="s">
        <v>88</v>
      </c>
      <c r="C60" s="7" t="s">
        <v>82</v>
      </c>
      <c r="D60" s="7">
        <v>43955592</v>
      </c>
      <c r="E60" s="8">
        <v>840003004438650</v>
      </c>
      <c r="F60" s="9">
        <v>43211</v>
      </c>
      <c r="G60" s="6" t="s">
        <v>164</v>
      </c>
      <c r="H60" s="6" t="s">
        <v>165</v>
      </c>
      <c r="I60" s="50" t="s">
        <v>166</v>
      </c>
      <c r="J60" s="30">
        <v>36</v>
      </c>
      <c r="Q60" s="5">
        <v>56</v>
      </c>
      <c r="R60" s="5">
        <v>56</v>
      </c>
      <c r="S60" s="5">
        <v>15</v>
      </c>
      <c r="AE60" s="67"/>
      <c r="AF60" s="67"/>
      <c r="AG60" s="67"/>
      <c r="AH60" s="67"/>
      <c r="AI60" s="67"/>
      <c r="AJ60" s="67"/>
      <c r="AK60" s="67"/>
      <c r="AL60" s="67"/>
      <c r="AM60" s="69">
        <f>SUM(J60:AF60)</f>
        <v>163</v>
      </c>
      <c r="AN60" s="5">
        <f t="shared" si="0"/>
        <v>4</v>
      </c>
    </row>
    <row r="61" spans="2:40" ht="15.75" customHeight="1">
      <c r="B61" s="6" t="s">
        <v>11</v>
      </c>
      <c r="C61" s="7" t="s">
        <v>622</v>
      </c>
      <c r="D61" s="7" t="s">
        <v>623</v>
      </c>
      <c r="E61" s="8">
        <v>840003148893706</v>
      </c>
      <c r="F61" s="9">
        <v>43192</v>
      </c>
      <c r="G61" s="6" t="s">
        <v>554</v>
      </c>
      <c r="H61" s="6" t="s">
        <v>624</v>
      </c>
      <c r="I61" s="50" t="s">
        <v>16</v>
      </c>
      <c r="J61" s="87">
        <v>12</v>
      </c>
      <c r="M61" s="5">
        <v>6</v>
      </c>
      <c r="O61" s="86">
        <v>12</v>
      </c>
      <c r="P61" s="86">
        <v>12</v>
      </c>
      <c r="T61" s="86">
        <v>20</v>
      </c>
      <c r="U61" s="86">
        <v>20</v>
      </c>
      <c r="V61" s="86">
        <v>32</v>
      </c>
      <c r="W61" s="86">
        <v>20</v>
      </c>
      <c r="AA61" s="86">
        <v>10</v>
      </c>
      <c r="AB61" s="86">
        <v>10</v>
      </c>
      <c r="AI61" s="86">
        <v>12</v>
      </c>
      <c r="AM61" s="69">
        <f>SUM(O61:AI61)+J61</f>
        <v>160</v>
      </c>
      <c r="AN61" s="5">
        <f t="shared" si="0"/>
        <v>11</v>
      </c>
    </row>
    <row r="62" spans="2:40" ht="15.75" customHeight="1">
      <c r="B62" s="6" t="s">
        <v>906</v>
      </c>
      <c r="C62" s="7" t="s">
        <v>170</v>
      </c>
      <c r="D62" s="7">
        <v>3468388</v>
      </c>
      <c r="E62" s="8">
        <v>840003144182801</v>
      </c>
      <c r="F62" s="9">
        <v>43221</v>
      </c>
      <c r="G62" s="6" t="s">
        <v>171</v>
      </c>
      <c r="H62" s="6" t="s">
        <v>172</v>
      </c>
      <c r="I62" s="50" t="s">
        <v>173</v>
      </c>
      <c r="J62" s="87">
        <v>24</v>
      </c>
      <c r="L62" s="86">
        <v>12</v>
      </c>
      <c r="N62" s="5">
        <v>6</v>
      </c>
      <c r="O62" s="67">
        <v>6</v>
      </c>
      <c r="P62" s="67">
        <v>6</v>
      </c>
      <c r="AA62" s="86">
        <v>12</v>
      </c>
      <c r="AB62" s="86">
        <v>12</v>
      </c>
      <c r="AC62" s="86">
        <v>18</v>
      </c>
      <c r="AE62" s="67">
        <v>10</v>
      </c>
      <c r="AF62" s="86">
        <v>10</v>
      </c>
      <c r="AG62" s="86">
        <v>30</v>
      </c>
      <c r="AH62" s="86">
        <v>12</v>
      </c>
      <c r="AI62" s="86">
        <v>12</v>
      </c>
      <c r="AJ62" s="86">
        <v>12</v>
      </c>
      <c r="AK62" s="67"/>
      <c r="AL62" s="67"/>
      <c r="AM62" s="69">
        <f>SUM(AF62:AJ62)+SUM(AA62:AC62)+J62+L62</f>
        <v>154</v>
      </c>
      <c r="AN62" s="5">
        <f t="shared" si="0"/>
        <v>14</v>
      </c>
    </row>
    <row r="63" spans="2:40" ht="15.75" customHeight="1">
      <c r="B63" s="6" t="s">
        <v>88</v>
      </c>
      <c r="C63" s="7" t="s">
        <v>308</v>
      </c>
      <c r="D63" s="7">
        <v>43954611</v>
      </c>
      <c r="E63" s="8">
        <v>840003148241592</v>
      </c>
      <c r="F63" s="9">
        <v>43189</v>
      </c>
      <c r="G63" s="6" t="s">
        <v>309</v>
      </c>
      <c r="H63" s="6" t="s">
        <v>310</v>
      </c>
      <c r="I63" s="50" t="s">
        <v>16</v>
      </c>
      <c r="J63" s="30">
        <v>30</v>
      </c>
      <c r="N63" s="5">
        <v>25</v>
      </c>
      <c r="O63" s="5">
        <v>12</v>
      </c>
      <c r="P63" s="5">
        <v>12</v>
      </c>
      <c r="Q63" s="5">
        <v>24</v>
      </c>
      <c r="R63" s="5">
        <v>24</v>
      </c>
      <c r="S63" s="5">
        <v>25</v>
      </c>
      <c r="AE63" s="67"/>
      <c r="AF63" s="67"/>
      <c r="AG63" s="67"/>
      <c r="AH63" s="67"/>
      <c r="AI63" s="67"/>
      <c r="AJ63" s="67"/>
      <c r="AK63" s="67"/>
      <c r="AL63" s="67"/>
      <c r="AM63" s="69">
        <f>SUM(J63:AF63)</f>
        <v>152</v>
      </c>
      <c r="AN63" s="5">
        <f t="shared" si="0"/>
        <v>7</v>
      </c>
    </row>
    <row r="64" spans="2:40" ht="15.75" customHeight="1">
      <c r="B64" s="6" t="s">
        <v>60</v>
      </c>
      <c r="C64" s="7"/>
      <c r="D64" s="7">
        <v>499220</v>
      </c>
      <c r="E64" s="8">
        <v>840003148457501</v>
      </c>
      <c r="F64" s="9">
        <v>43164</v>
      </c>
      <c r="G64" s="6" t="s">
        <v>101</v>
      </c>
      <c r="H64" s="6" t="s">
        <v>987</v>
      </c>
      <c r="T64" s="5">
        <v>18</v>
      </c>
      <c r="U64" s="5">
        <v>18</v>
      </c>
      <c r="V64" s="5">
        <v>12</v>
      </c>
      <c r="W64" s="5">
        <v>12</v>
      </c>
      <c r="Z64" s="5">
        <v>10</v>
      </c>
      <c r="AA64" s="5">
        <v>20</v>
      </c>
      <c r="AB64" s="5">
        <v>20</v>
      </c>
      <c r="AG64" s="5">
        <v>20</v>
      </c>
      <c r="AI64" s="5">
        <v>10</v>
      </c>
      <c r="AJ64" s="5">
        <v>12</v>
      </c>
      <c r="AM64" s="69">
        <f>SUM(J64:AJ64)</f>
        <v>152</v>
      </c>
      <c r="AN64" s="5">
        <f t="shared" si="0"/>
        <v>10</v>
      </c>
    </row>
    <row r="65" spans="2:40" ht="15.75" customHeight="1">
      <c r="B65" s="6" t="s">
        <v>174</v>
      </c>
      <c r="C65" s="7" t="s">
        <v>175</v>
      </c>
      <c r="D65" s="7" t="s">
        <v>176</v>
      </c>
      <c r="E65" s="8">
        <v>840003148916492</v>
      </c>
      <c r="F65" s="9">
        <v>43186</v>
      </c>
      <c r="G65" s="6" t="s">
        <v>177</v>
      </c>
      <c r="H65" s="6" t="s">
        <v>178</v>
      </c>
      <c r="I65" s="50" t="s">
        <v>179</v>
      </c>
      <c r="J65" s="30">
        <v>30</v>
      </c>
      <c r="O65" s="5">
        <v>28</v>
      </c>
      <c r="P65" s="5">
        <v>38</v>
      </c>
      <c r="S65" s="5">
        <v>22</v>
      </c>
      <c r="V65" s="5">
        <v>16</v>
      </c>
      <c r="W65" s="5">
        <v>16</v>
      </c>
      <c r="AE65" s="67"/>
      <c r="AF65" s="67"/>
      <c r="AG65" s="67"/>
      <c r="AH65" s="67"/>
      <c r="AI65" s="67"/>
      <c r="AJ65" s="67"/>
      <c r="AK65" s="67"/>
      <c r="AL65" s="67"/>
      <c r="AM65" s="69">
        <f aca="true" t="shared" si="1" ref="AM65:AM71">SUM(J65:AF65)</f>
        <v>150</v>
      </c>
      <c r="AN65" s="5">
        <f t="shared" si="0"/>
        <v>6</v>
      </c>
    </row>
    <row r="66" spans="2:40" ht="15.75" customHeight="1">
      <c r="B66" s="6" t="s">
        <v>88</v>
      </c>
      <c r="C66" s="7" t="s">
        <v>254</v>
      </c>
      <c r="D66" s="7" t="s">
        <v>255</v>
      </c>
      <c r="E66" s="8">
        <v>840003004463796</v>
      </c>
      <c r="F66" s="9">
        <v>43130</v>
      </c>
      <c r="G66" s="6" t="s">
        <v>256</v>
      </c>
      <c r="H66" s="6" t="s">
        <v>257</v>
      </c>
      <c r="I66" s="50" t="s">
        <v>258</v>
      </c>
      <c r="J66" s="30">
        <v>35</v>
      </c>
      <c r="Z66" s="5">
        <v>81</v>
      </c>
      <c r="AE66" s="5">
        <v>16</v>
      </c>
      <c r="AF66" s="5">
        <v>16</v>
      </c>
      <c r="AH66" s="67"/>
      <c r="AI66" s="67"/>
      <c r="AJ66" s="67"/>
      <c r="AK66" s="67"/>
      <c r="AL66" s="67"/>
      <c r="AM66" s="69">
        <f t="shared" si="1"/>
        <v>148</v>
      </c>
      <c r="AN66" s="5">
        <f aca="true" t="shared" si="2" ref="AN66:AN129">COUNT(J66:AL66)</f>
        <v>4</v>
      </c>
    </row>
    <row r="67" spans="2:40" ht="15.75" customHeight="1">
      <c r="B67" s="6" t="s">
        <v>69</v>
      </c>
      <c r="C67" s="7">
        <v>801</v>
      </c>
      <c r="D67" s="7" t="s">
        <v>235</v>
      </c>
      <c r="E67" s="8">
        <v>840003149345369</v>
      </c>
      <c r="F67" s="9">
        <v>43193</v>
      </c>
      <c r="G67" s="6" t="s">
        <v>236</v>
      </c>
      <c r="H67" s="6" t="s">
        <v>237</v>
      </c>
      <c r="I67" s="50" t="s">
        <v>238</v>
      </c>
      <c r="J67" s="30">
        <v>16</v>
      </c>
      <c r="L67" s="5">
        <v>10</v>
      </c>
      <c r="N67" s="5">
        <v>12</v>
      </c>
      <c r="O67" s="5">
        <v>10</v>
      </c>
      <c r="P67" s="5">
        <v>10</v>
      </c>
      <c r="Q67" s="5">
        <v>10</v>
      </c>
      <c r="R67" s="5">
        <v>20</v>
      </c>
      <c r="S67" s="5">
        <v>24</v>
      </c>
      <c r="AE67" s="5">
        <v>12</v>
      </c>
      <c r="AF67" s="5">
        <v>22</v>
      </c>
      <c r="AH67" s="67"/>
      <c r="AI67" s="67"/>
      <c r="AJ67" s="67"/>
      <c r="AK67" s="67"/>
      <c r="AL67" s="67"/>
      <c r="AM67" s="69">
        <f t="shared" si="1"/>
        <v>146</v>
      </c>
      <c r="AN67" s="5">
        <f t="shared" si="2"/>
        <v>10</v>
      </c>
    </row>
    <row r="68" spans="2:40" ht="15.75" customHeight="1">
      <c r="B68" s="6" t="s">
        <v>30</v>
      </c>
      <c r="C68" s="7" t="s">
        <v>641</v>
      </c>
      <c r="D68" s="7" t="s">
        <v>642</v>
      </c>
      <c r="E68" s="8">
        <v>840003141210623</v>
      </c>
      <c r="F68" s="9">
        <v>43141</v>
      </c>
      <c r="G68" s="6" t="s">
        <v>561</v>
      </c>
      <c r="H68" s="6" t="s">
        <v>643</v>
      </c>
      <c r="I68" s="50" t="s">
        <v>644</v>
      </c>
      <c r="J68" s="30">
        <v>40</v>
      </c>
      <c r="L68" s="5">
        <v>16</v>
      </c>
      <c r="Q68" s="5">
        <v>20</v>
      </c>
      <c r="R68" s="5">
        <v>20</v>
      </c>
      <c r="AE68" s="5">
        <v>25</v>
      </c>
      <c r="AF68" s="5">
        <v>25</v>
      </c>
      <c r="AH68" s="67"/>
      <c r="AI68" s="67"/>
      <c r="AJ68" s="67"/>
      <c r="AK68" s="67"/>
      <c r="AL68" s="67"/>
      <c r="AM68" s="69">
        <f t="shared" si="1"/>
        <v>146</v>
      </c>
      <c r="AN68" s="5">
        <f t="shared" si="2"/>
        <v>6</v>
      </c>
    </row>
    <row r="69" spans="2:40" ht="15.75" customHeight="1">
      <c r="B69" s="6" t="s">
        <v>17</v>
      </c>
      <c r="C69" s="7" t="s">
        <v>18</v>
      </c>
      <c r="D69" s="7">
        <v>3441327</v>
      </c>
      <c r="E69" s="8">
        <v>840003199828663</v>
      </c>
      <c r="F69" s="9">
        <v>43168</v>
      </c>
      <c r="G69" s="6" t="s">
        <v>19</v>
      </c>
      <c r="H69" s="6" t="s">
        <v>20</v>
      </c>
      <c r="I69" s="50" t="s">
        <v>21</v>
      </c>
      <c r="J69" s="30">
        <v>28</v>
      </c>
      <c r="L69" s="5">
        <v>28</v>
      </c>
      <c r="S69" s="5">
        <v>28</v>
      </c>
      <c r="V69" s="5">
        <v>30</v>
      </c>
      <c r="W69" s="5">
        <v>30</v>
      </c>
      <c r="AE69" s="67"/>
      <c r="AF69" s="67"/>
      <c r="AG69" s="67"/>
      <c r="AH69" s="67"/>
      <c r="AI69" s="67"/>
      <c r="AJ69" s="67"/>
      <c r="AK69" s="67"/>
      <c r="AL69" s="67"/>
      <c r="AM69" s="69">
        <f t="shared" si="1"/>
        <v>144</v>
      </c>
      <c r="AN69" s="5">
        <f t="shared" si="2"/>
        <v>5</v>
      </c>
    </row>
    <row r="70" spans="2:40" ht="15.75" customHeight="1">
      <c r="B70" s="6" t="s">
        <v>39</v>
      </c>
      <c r="C70" s="7">
        <v>418</v>
      </c>
      <c r="D70" s="7" t="s">
        <v>618</v>
      </c>
      <c r="E70" s="8">
        <v>840003127368302</v>
      </c>
      <c r="F70" s="9">
        <v>43127</v>
      </c>
      <c r="G70" s="6" t="s">
        <v>616</v>
      </c>
      <c r="H70" s="6" t="s">
        <v>617</v>
      </c>
      <c r="I70" s="50" t="s">
        <v>83</v>
      </c>
      <c r="J70" s="30">
        <v>60</v>
      </c>
      <c r="L70" s="5">
        <v>12</v>
      </c>
      <c r="M70" s="5">
        <v>16</v>
      </c>
      <c r="O70" s="5">
        <v>34</v>
      </c>
      <c r="P70" s="5">
        <v>20</v>
      </c>
      <c r="AE70" s="67"/>
      <c r="AF70" s="67"/>
      <c r="AG70" s="67"/>
      <c r="AH70" s="67"/>
      <c r="AI70" s="67"/>
      <c r="AJ70" s="67"/>
      <c r="AK70" s="67"/>
      <c r="AL70" s="67"/>
      <c r="AM70" s="69">
        <f t="shared" si="1"/>
        <v>142</v>
      </c>
      <c r="AN70" s="5">
        <f t="shared" si="2"/>
        <v>5</v>
      </c>
    </row>
    <row r="71" spans="2:40" ht="15.75" customHeight="1">
      <c r="B71" s="6" t="s">
        <v>88</v>
      </c>
      <c r="C71" s="7" t="s">
        <v>441</v>
      </c>
      <c r="D71" s="7" t="s">
        <v>442</v>
      </c>
      <c r="E71" s="8">
        <v>840003149404510</v>
      </c>
      <c r="F71" s="9">
        <v>43239</v>
      </c>
      <c r="G71" s="6" t="s">
        <v>443</v>
      </c>
      <c r="H71" s="6" t="s">
        <v>437</v>
      </c>
      <c r="I71" s="50" t="s">
        <v>222</v>
      </c>
      <c r="J71" s="30">
        <v>32</v>
      </c>
      <c r="K71" s="5">
        <v>38</v>
      </c>
      <c r="O71" s="5">
        <v>6</v>
      </c>
      <c r="P71" s="5">
        <v>6</v>
      </c>
      <c r="T71" s="5">
        <v>30</v>
      </c>
      <c r="U71" s="5">
        <v>30</v>
      </c>
      <c r="AE71" s="67"/>
      <c r="AF71" s="67"/>
      <c r="AG71" s="67"/>
      <c r="AH71" s="67"/>
      <c r="AI71" s="67"/>
      <c r="AJ71" s="67"/>
      <c r="AK71" s="67"/>
      <c r="AL71" s="67"/>
      <c r="AM71" s="69">
        <f t="shared" si="1"/>
        <v>142</v>
      </c>
      <c r="AN71" s="5">
        <f t="shared" si="2"/>
        <v>6</v>
      </c>
    </row>
    <row r="72" spans="2:40" ht="15.75" customHeight="1">
      <c r="B72" s="6" t="s">
        <v>88</v>
      </c>
      <c r="C72" s="7" t="s">
        <v>525</v>
      </c>
      <c r="D72" s="7" t="s">
        <v>526</v>
      </c>
      <c r="E72" s="8">
        <v>840003203839969</v>
      </c>
      <c r="F72" s="9">
        <v>43103</v>
      </c>
      <c r="G72" s="6" t="s">
        <v>522</v>
      </c>
      <c r="H72" s="6" t="s">
        <v>523</v>
      </c>
      <c r="I72" s="50" t="s">
        <v>527</v>
      </c>
      <c r="J72" s="30">
        <v>14</v>
      </c>
      <c r="AA72" s="5">
        <v>20</v>
      </c>
      <c r="AB72" s="5">
        <v>35</v>
      </c>
      <c r="AJ72" s="5">
        <v>34</v>
      </c>
      <c r="AK72" s="5">
        <v>35</v>
      </c>
      <c r="AM72" s="69">
        <f>SUM(J72:AK72)</f>
        <v>138</v>
      </c>
      <c r="AN72" s="5">
        <f t="shared" si="2"/>
        <v>5</v>
      </c>
    </row>
    <row r="73" spans="2:40" ht="15.75" customHeight="1">
      <c r="B73" s="6" t="s">
        <v>69</v>
      </c>
      <c r="C73" s="7" t="s">
        <v>1164</v>
      </c>
      <c r="D73" s="7">
        <v>4280137</v>
      </c>
      <c r="E73" s="8">
        <v>840003144447709</v>
      </c>
      <c r="F73" s="9">
        <v>43249</v>
      </c>
      <c r="G73" s="6" t="s">
        <v>1162</v>
      </c>
      <c r="H73" s="6" t="s">
        <v>1157</v>
      </c>
      <c r="I73" s="50" t="s">
        <v>1165</v>
      </c>
      <c r="AA73" s="5">
        <v>20</v>
      </c>
      <c r="AB73" s="5">
        <v>20</v>
      </c>
      <c r="AC73" s="5">
        <v>6</v>
      </c>
      <c r="AE73" s="5">
        <v>10</v>
      </c>
      <c r="AF73" s="5">
        <v>10</v>
      </c>
      <c r="AG73" s="5">
        <v>16</v>
      </c>
      <c r="AI73" s="5">
        <v>20</v>
      </c>
      <c r="AJ73" s="5">
        <v>16</v>
      </c>
      <c r="AK73" s="5">
        <v>12</v>
      </c>
      <c r="AM73" s="69">
        <f>SUM(J73:AK73)</f>
        <v>130</v>
      </c>
      <c r="AN73" s="5">
        <f t="shared" si="2"/>
        <v>9</v>
      </c>
    </row>
    <row r="74" spans="2:40" ht="15.75" customHeight="1">
      <c r="B74" s="6" t="s">
        <v>409</v>
      </c>
      <c r="C74" s="7"/>
      <c r="D74" s="7" t="s">
        <v>1131</v>
      </c>
      <c r="E74" s="83">
        <v>840003141962625</v>
      </c>
      <c r="F74" s="9">
        <v>43354</v>
      </c>
      <c r="G74" s="6" t="s">
        <v>45</v>
      </c>
      <c r="H74" s="6" t="s">
        <v>46</v>
      </c>
      <c r="Q74" s="5">
        <v>20</v>
      </c>
      <c r="R74" s="5">
        <v>20</v>
      </c>
      <c r="S74" s="5">
        <v>20</v>
      </c>
      <c r="AC74" s="5">
        <v>16</v>
      </c>
      <c r="AE74" s="5">
        <v>26</v>
      </c>
      <c r="AF74" s="5">
        <v>26</v>
      </c>
      <c r="AH74" s="67"/>
      <c r="AI74" s="67"/>
      <c r="AJ74" s="67"/>
      <c r="AK74" s="67"/>
      <c r="AL74" s="67"/>
      <c r="AM74" s="69">
        <f>SUM(J74:AF74)</f>
        <v>128</v>
      </c>
      <c r="AN74" s="5">
        <f t="shared" si="2"/>
        <v>6</v>
      </c>
    </row>
    <row r="75" spans="2:40" ht="15.75" customHeight="1">
      <c r="B75" s="6" t="s">
        <v>22</v>
      </c>
      <c r="C75" s="7" t="s">
        <v>356</v>
      </c>
      <c r="D75" s="7"/>
      <c r="E75" s="8">
        <v>840003014231281</v>
      </c>
      <c r="F75" s="9">
        <v>43125</v>
      </c>
      <c r="G75" s="6" t="s">
        <v>357</v>
      </c>
      <c r="H75" s="6" t="s">
        <v>358</v>
      </c>
      <c r="I75" s="50" t="s">
        <v>340</v>
      </c>
      <c r="J75" s="30">
        <v>40</v>
      </c>
      <c r="L75" s="5">
        <v>10</v>
      </c>
      <c r="T75" s="5">
        <v>24</v>
      </c>
      <c r="U75" s="5">
        <v>24</v>
      </c>
      <c r="V75" s="5">
        <v>14</v>
      </c>
      <c r="W75" s="5">
        <v>14</v>
      </c>
      <c r="AE75" s="67"/>
      <c r="AF75" s="67"/>
      <c r="AG75" s="67"/>
      <c r="AH75" s="67"/>
      <c r="AI75" s="67"/>
      <c r="AJ75" s="67"/>
      <c r="AK75" s="67"/>
      <c r="AL75" s="67"/>
      <c r="AM75" s="69">
        <f>SUM(J75:AF75)</f>
        <v>126</v>
      </c>
      <c r="AN75" s="5">
        <f t="shared" si="2"/>
        <v>6</v>
      </c>
    </row>
    <row r="76" spans="2:40" ht="15.75" customHeight="1">
      <c r="B76" s="6" t="s">
        <v>73</v>
      </c>
      <c r="C76" s="7">
        <v>876</v>
      </c>
      <c r="D76" s="7" t="s">
        <v>1077</v>
      </c>
      <c r="E76" s="8">
        <v>840003199828536</v>
      </c>
      <c r="F76" s="9">
        <v>43177</v>
      </c>
      <c r="G76" s="6" t="s">
        <v>928</v>
      </c>
      <c r="H76" s="6" t="s">
        <v>237</v>
      </c>
      <c r="I76" s="50" t="s">
        <v>531</v>
      </c>
      <c r="L76" s="5">
        <v>12</v>
      </c>
      <c r="N76" s="5">
        <v>32</v>
      </c>
      <c r="O76" s="5">
        <v>20</v>
      </c>
      <c r="P76" s="5">
        <v>20</v>
      </c>
      <c r="Q76" s="5">
        <v>12</v>
      </c>
      <c r="R76" s="5">
        <v>12</v>
      </c>
      <c r="S76" s="5">
        <v>18</v>
      </c>
      <c r="AE76" s="67"/>
      <c r="AF76" s="67"/>
      <c r="AG76" s="67"/>
      <c r="AH76" s="67"/>
      <c r="AI76" s="67"/>
      <c r="AJ76" s="67"/>
      <c r="AK76" s="67"/>
      <c r="AL76" s="67"/>
      <c r="AM76" s="69">
        <f>SUM(J76:AF76)</f>
        <v>126</v>
      </c>
      <c r="AN76" s="5">
        <f t="shared" si="2"/>
        <v>7</v>
      </c>
    </row>
    <row r="77" spans="2:40" ht="15.75" customHeight="1">
      <c r="B77" s="6" t="s">
        <v>17</v>
      </c>
      <c r="C77" s="7" t="s">
        <v>441</v>
      </c>
      <c r="D77" s="7">
        <v>3464795</v>
      </c>
      <c r="E77" s="8">
        <v>840003006382764</v>
      </c>
      <c r="F77" s="9">
        <v>43118</v>
      </c>
      <c r="G77" s="6" t="s">
        <v>947</v>
      </c>
      <c r="H77" s="6" t="s">
        <v>948</v>
      </c>
      <c r="I77" s="50" t="s">
        <v>949</v>
      </c>
      <c r="J77" s="30">
        <v>25</v>
      </c>
      <c r="L77" s="5">
        <v>25</v>
      </c>
      <c r="O77" s="5">
        <v>10</v>
      </c>
      <c r="P77" s="5">
        <v>20</v>
      </c>
      <c r="Q77" s="5">
        <v>12</v>
      </c>
      <c r="R77" s="5">
        <v>12</v>
      </c>
      <c r="X77" s="5">
        <v>6</v>
      </c>
      <c r="Y77" s="5">
        <v>16</v>
      </c>
      <c r="AE77" s="67"/>
      <c r="AF77" s="67"/>
      <c r="AG77" s="67"/>
      <c r="AH77" s="67"/>
      <c r="AI77" s="67"/>
      <c r="AJ77" s="67"/>
      <c r="AK77" s="67"/>
      <c r="AL77" s="67"/>
      <c r="AM77" s="69">
        <f>SUM(J77:AF77)</f>
        <v>126</v>
      </c>
      <c r="AN77" s="5">
        <f t="shared" si="2"/>
        <v>8</v>
      </c>
    </row>
    <row r="78" spans="2:40" ht="15.75" customHeight="1">
      <c r="B78" s="6" t="s">
        <v>30</v>
      </c>
      <c r="C78" s="7" t="s">
        <v>36</v>
      </c>
      <c r="D78" s="7" t="s">
        <v>37</v>
      </c>
      <c r="E78" s="8">
        <v>840003128027106</v>
      </c>
      <c r="F78" s="9">
        <v>43151</v>
      </c>
      <c r="G78" s="6" t="s">
        <v>33</v>
      </c>
      <c r="H78" s="6" t="s">
        <v>34</v>
      </c>
      <c r="I78" s="50" t="s">
        <v>38</v>
      </c>
      <c r="J78" s="30">
        <v>10</v>
      </c>
      <c r="S78" s="5">
        <v>16</v>
      </c>
      <c r="V78" s="5">
        <v>10</v>
      </c>
      <c r="W78" s="5">
        <v>10</v>
      </c>
      <c r="Z78" s="5">
        <v>26</v>
      </c>
      <c r="AC78" s="5">
        <v>25</v>
      </c>
      <c r="AE78" s="67"/>
      <c r="AF78" s="67"/>
      <c r="AG78" s="67">
        <v>26</v>
      </c>
      <c r="AH78" s="67"/>
      <c r="AI78" s="67"/>
      <c r="AJ78" s="67"/>
      <c r="AK78" s="67"/>
      <c r="AL78" s="67"/>
      <c r="AM78" s="69">
        <f>SUM(J78:AG78)</f>
        <v>123</v>
      </c>
      <c r="AN78" s="5">
        <f t="shared" si="2"/>
        <v>7</v>
      </c>
    </row>
    <row r="79" spans="2:40" ht="15.75" customHeight="1">
      <c r="B79" s="6" t="s">
        <v>73</v>
      </c>
      <c r="C79" s="7" t="s">
        <v>259</v>
      </c>
      <c r="D79" s="7" t="s">
        <v>1155</v>
      </c>
      <c r="E79" s="8">
        <v>840003144447707</v>
      </c>
      <c r="F79" s="9">
        <v>43194</v>
      </c>
      <c r="G79" s="6" t="s">
        <v>1156</v>
      </c>
      <c r="H79" s="6" t="s">
        <v>1157</v>
      </c>
      <c r="I79" s="50" t="s">
        <v>1158</v>
      </c>
      <c r="AA79" s="5">
        <v>6</v>
      </c>
      <c r="AB79" s="5">
        <v>6</v>
      </c>
      <c r="AC79" s="5">
        <v>20</v>
      </c>
      <c r="AE79" s="5">
        <v>30</v>
      </c>
      <c r="AF79" s="5">
        <v>12</v>
      </c>
      <c r="AG79" s="5">
        <v>12</v>
      </c>
      <c r="AI79" s="5">
        <v>10</v>
      </c>
      <c r="AJ79" s="5">
        <v>10</v>
      </c>
      <c r="AK79" s="5">
        <v>15</v>
      </c>
      <c r="AM79" s="69">
        <f>SUM(J79:AK79)</f>
        <v>121</v>
      </c>
      <c r="AN79" s="5">
        <f t="shared" si="2"/>
        <v>9</v>
      </c>
    </row>
    <row r="80" spans="2:40" ht="15.75" customHeight="1">
      <c r="B80" s="70" t="s">
        <v>1071</v>
      </c>
      <c r="C80" s="71" t="s">
        <v>560</v>
      </c>
      <c r="D80" s="71"/>
      <c r="E80" s="72">
        <v>840003142962941</v>
      </c>
      <c r="F80" s="73">
        <v>43182</v>
      </c>
      <c r="G80" s="70" t="s">
        <v>561</v>
      </c>
      <c r="H80" s="70" t="s">
        <v>558</v>
      </c>
      <c r="I80" s="74" t="s">
        <v>562</v>
      </c>
      <c r="J80" s="75">
        <v>8</v>
      </c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>
        <v>30</v>
      </c>
      <c r="AB80" s="67">
        <v>30</v>
      </c>
      <c r="AC80" s="67"/>
      <c r="AD80" s="67"/>
      <c r="AE80" s="5">
        <v>25</v>
      </c>
      <c r="AF80" s="5">
        <v>25</v>
      </c>
      <c r="AH80" s="67"/>
      <c r="AI80" s="67"/>
      <c r="AJ80" s="67"/>
      <c r="AK80" s="67"/>
      <c r="AL80" s="67"/>
      <c r="AM80" s="69">
        <f aca="true" t="shared" si="3" ref="AM80:AM86">SUM(J80:AF80)</f>
        <v>118</v>
      </c>
      <c r="AN80" s="5">
        <f t="shared" si="2"/>
        <v>5</v>
      </c>
    </row>
    <row r="81" spans="2:40" ht="15.75" customHeight="1">
      <c r="B81" s="6" t="s">
        <v>60</v>
      </c>
      <c r="C81" s="7" t="s">
        <v>447</v>
      </c>
      <c r="D81" s="7">
        <v>495494</v>
      </c>
      <c r="E81" s="8">
        <v>840003203549850</v>
      </c>
      <c r="F81" s="9">
        <v>43236</v>
      </c>
      <c r="G81" s="6" t="s">
        <v>448</v>
      </c>
      <c r="H81" s="6" t="s">
        <v>449</v>
      </c>
      <c r="I81" s="50" t="s">
        <v>434</v>
      </c>
      <c r="J81" s="30">
        <v>34</v>
      </c>
      <c r="O81" s="5">
        <v>6</v>
      </c>
      <c r="P81" s="5">
        <v>6</v>
      </c>
      <c r="S81" s="5">
        <v>38</v>
      </c>
      <c r="AC81" s="5">
        <v>32</v>
      </c>
      <c r="AE81" s="67"/>
      <c r="AF81" s="67"/>
      <c r="AG81" s="67"/>
      <c r="AH81" s="67"/>
      <c r="AI81" s="67"/>
      <c r="AJ81" s="67"/>
      <c r="AK81" s="67"/>
      <c r="AL81" s="67"/>
      <c r="AM81" s="69">
        <f t="shared" si="3"/>
        <v>116</v>
      </c>
      <c r="AN81" s="5">
        <f t="shared" si="2"/>
        <v>5</v>
      </c>
    </row>
    <row r="82" spans="2:40" ht="15.75" customHeight="1">
      <c r="B82" s="6" t="s">
        <v>48</v>
      </c>
      <c r="C82" s="7" t="s">
        <v>595</v>
      </c>
      <c r="D82" s="7">
        <v>395727</v>
      </c>
      <c r="E82" s="8">
        <v>840003148294062</v>
      </c>
      <c r="F82" s="9">
        <v>43174</v>
      </c>
      <c r="G82" s="6" t="s">
        <v>596</v>
      </c>
      <c r="H82" s="6" t="s">
        <v>597</v>
      </c>
      <c r="I82" s="50" t="s">
        <v>598</v>
      </c>
      <c r="N82" s="5">
        <v>12</v>
      </c>
      <c r="O82" s="5">
        <v>12</v>
      </c>
      <c r="P82" s="5">
        <v>12</v>
      </c>
      <c r="Q82" s="5">
        <v>12</v>
      </c>
      <c r="R82" s="5">
        <v>12</v>
      </c>
      <c r="S82" s="5">
        <v>6</v>
      </c>
      <c r="T82" s="5">
        <v>24</v>
      </c>
      <c r="U82" s="5">
        <v>24</v>
      </c>
      <c r="AE82" s="67"/>
      <c r="AF82" s="67"/>
      <c r="AG82" s="67"/>
      <c r="AH82" s="67"/>
      <c r="AI82" s="67"/>
      <c r="AJ82" s="67"/>
      <c r="AK82" s="67"/>
      <c r="AL82" s="67"/>
      <c r="AM82" s="69">
        <f t="shared" si="3"/>
        <v>114</v>
      </c>
      <c r="AN82" s="5">
        <f t="shared" si="2"/>
        <v>8</v>
      </c>
    </row>
    <row r="83" spans="2:40" ht="15.75" customHeight="1">
      <c r="B83" s="6" t="s">
        <v>17</v>
      </c>
      <c r="C83" s="7" t="s">
        <v>989</v>
      </c>
      <c r="D83" s="7">
        <v>3464877</v>
      </c>
      <c r="E83" s="8">
        <v>840003136486430</v>
      </c>
      <c r="F83" s="9">
        <v>43224</v>
      </c>
      <c r="G83" s="6" t="s">
        <v>101</v>
      </c>
      <c r="H83" s="6" t="s">
        <v>987</v>
      </c>
      <c r="I83" s="50" t="s">
        <v>990</v>
      </c>
      <c r="K83" s="5">
        <v>15</v>
      </c>
      <c r="L83" s="5">
        <v>12</v>
      </c>
      <c r="T83" s="5">
        <v>12</v>
      </c>
      <c r="U83" s="5">
        <v>12</v>
      </c>
      <c r="V83" s="5">
        <v>12</v>
      </c>
      <c r="W83" s="5">
        <v>15</v>
      </c>
      <c r="Z83" s="5">
        <v>16</v>
      </c>
      <c r="AA83" s="5">
        <v>10</v>
      </c>
      <c r="AB83" s="5">
        <v>10</v>
      </c>
      <c r="AE83" s="67"/>
      <c r="AF83" s="67"/>
      <c r="AG83" s="67"/>
      <c r="AH83" s="67"/>
      <c r="AI83" s="67"/>
      <c r="AJ83" s="67"/>
      <c r="AK83" s="67"/>
      <c r="AL83" s="67"/>
      <c r="AM83" s="69">
        <f t="shared" si="3"/>
        <v>114</v>
      </c>
      <c r="AN83" s="5">
        <f t="shared" si="2"/>
        <v>9</v>
      </c>
    </row>
    <row r="84" spans="2:40" ht="15.75" customHeight="1">
      <c r="B84" s="6" t="s">
        <v>11</v>
      </c>
      <c r="C84" s="7" t="s">
        <v>772</v>
      </c>
      <c r="D84" s="7" t="s">
        <v>974</v>
      </c>
      <c r="E84" s="8">
        <v>840003137911976</v>
      </c>
      <c r="F84" s="9">
        <v>43164</v>
      </c>
      <c r="G84" s="6" t="s">
        <v>252</v>
      </c>
      <c r="H84" s="6" t="s">
        <v>248</v>
      </c>
      <c r="J84" s="30">
        <v>18</v>
      </c>
      <c r="K84" s="5">
        <v>25</v>
      </c>
      <c r="L84" s="5">
        <v>50</v>
      </c>
      <c r="M84" s="5">
        <v>20</v>
      </c>
      <c r="AE84" s="67"/>
      <c r="AF84" s="67"/>
      <c r="AG84" s="67"/>
      <c r="AH84" s="67"/>
      <c r="AI84" s="67"/>
      <c r="AJ84" s="67"/>
      <c r="AK84" s="67"/>
      <c r="AL84" s="67"/>
      <c r="AM84" s="69">
        <f t="shared" si="3"/>
        <v>113</v>
      </c>
      <c r="AN84" s="5">
        <f t="shared" si="2"/>
        <v>4</v>
      </c>
    </row>
    <row r="85" spans="2:40" ht="15.75" customHeight="1">
      <c r="B85" s="6" t="s">
        <v>906</v>
      </c>
      <c r="C85" s="7" t="s">
        <v>536</v>
      </c>
      <c r="D85" s="7">
        <v>3484359</v>
      </c>
      <c r="E85" s="8">
        <v>840003004435051</v>
      </c>
      <c r="F85" s="9">
        <v>43210</v>
      </c>
      <c r="G85" s="6" t="s">
        <v>529</v>
      </c>
      <c r="H85" s="6" t="s">
        <v>530</v>
      </c>
      <c r="I85" s="50" t="s">
        <v>537</v>
      </c>
      <c r="J85" s="30">
        <v>30</v>
      </c>
      <c r="L85" s="5">
        <v>24</v>
      </c>
      <c r="AE85" s="5">
        <v>22</v>
      </c>
      <c r="AF85" s="5">
        <v>32</v>
      </c>
      <c r="AH85" s="67"/>
      <c r="AI85" s="67"/>
      <c r="AJ85" s="67"/>
      <c r="AK85" s="67"/>
      <c r="AL85" s="67"/>
      <c r="AM85" s="69">
        <f t="shared" si="3"/>
        <v>108</v>
      </c>
      <c r="AN85" s="5">
        <f t="shared" si="2"/>
        <v>4</v>
      </c>
    </row>
    <row r="86" spans="2:40" ht="15.75" customHeight="1">
      <c r="B86" s="6" t="s">
        <v>39</v>
      </c>
      <c r="C86" s="7">
        <v>3168</v>
      </c>
      <c r="D86" s="7" t="s">
        <v>534</v>
      </c>
      <c r="E86" s="8">
        <v>840003199828586</v>
      </c>
      <c r="F86" s="9">
        <v>43175</v>
      </c>
      <c r="G86" s="6" t="s">
        <v>529</v>
      </c>
      <c r="H86" s="6" t="s">
        <v>530</v>
      </c>
      <c r="I86" s="50" t="s">
        <v>535</v>
      </c>
      <c r="J86" s="30">
        <v>50</v>
      </c>
      <c r="AE86" s="5">
        <v>34</v>
      </c>
      <c r="AF86" s="5">
        <v>24</v>
      </c>
      <c r="AH86" s="67"/>
      <c r="AI86" s="67"/>
      <c r="AJ86" s="67"/>
      <c r="AK86" s="67"/>
      <c r="AL86" s="67"/>
      <c r="AM86" s="69">
        <f t="shared" si="3"/>
        <v>108</v>
      </c>
      <c r="AN86" s="5">
        <f t="shared" si="2"/>
        <v>3</v>
      </c>
    </row>
    <row r="87" spans="2:40" ht="15.75" customHeight="1">
      <c r="B87" s="6" t="s">
        <v>48</v>
      </c>
      <c r="C87" s="7" t="s">
        <v>149</v>
      </c>
      <c r="D87" s="7" t="s">
        <v>150</v>
      </c>
      <c r="E87" s="8">
        <v>840003008585113</v>
      </c>
      <c r="F87" s="9">
        <v>43176</v>
      </c>
      <c r="G87" s="6" t="s">
        <v>146</v>
      </c>
      <c r="H87" s="6" t="s">
        <v>147</v>
      </c>
      <c r="I87" s="50" t="s">
        <v>87</v>
      </c>
      <c r="J87" s="30">
        <v>24</v>
      </c>
      <c r="X87" s="5">
        <v>16</v>
      </c>
      <c r="Y87" s="5">
        <v>16</v>
      </c>
      <c r="AI87" s="5">
        <v>32</v>
      </c>
      <c r="AJ87" s="5">
        <v>20</v>
      </c>
      <c r="AM87" s="69">
        <f>SUM(J87:AJ87)</f>
        <v>108</v>
      </c>
      <c r="AN87" s="5">
        <f t="shared" si="2"/>
        <v>5</v>
      </c>
    </row>
    <row r="88" spans="2:40" ht="15.75" customHeight="1">
      <c r="B88" s="6" t="s">
        <v>69</v>
      </c>
      <c r="C88" s="7">
        <v>110</v>
      </c>
      <c r="D88" s="7" t="s">
        <v>414</v>
      </c>
      <c r="E88" s="8">
        <v>840003145421088</v>
      </c>
      <c r="F88" s="9">
        <v>43110</v>
      </c>
      <c r="G88" s="6" t="s">
        <v>415</v>
      </c>
      <c r="H88" s="6" t="s">
        <v>416</v>
      </c>
      <c r="I88" s="50" t="s">
        <v>417</v>
      </c>
      <c r="J88" s="30">
        <v>20</v>
      </c>
      <c r="Q88" s="5">
        <v>16</v>
      </c>
      <c r="T88" s="5">
        <v>20</v>
      </c>
      <c r="U88" s="5">
        <v>15</v>
      </c>
      <c r="V88" s="5">
        <v>12</v>
      </c>
      <c r="W88" s="5">
        <v>12</v>
      </c>
      <c r="Z88" s="5">
        <v>12</v>
      </c>
      <c r="AE88" s="67"/>
      <c r="AF88" s="67"/>
      <c r="AG88" s="67"/>
      <c r="AH88" s="67"/>
      <c r="AI88" s="67"/>
      <c r="AJ88" s="67"/>
      <c r="AK88" s="67"/>
      <c r="AL88" s="67"/>
      <c r="AM88" s="69">
        <f>SUM(J88:AF88)</f>
        <v>107</v>
      </c>
      <c r="AN88" s="5">
        <f t="shared" si="2"/>
        <v>7</v>
      </c>
    </row>
    <row r="89" spans="2:40" ht="15" customHeight="1">
      <c r="B89" s="6" t="s">
        <v>73</v>
      </c>
      <c r="C89" s="7">
        <v>850</v>
      </c>
      <c r="D89" s="7" t="s">
        <v>607</v>
      </c>
      <c r="F89" s="9">
        <v>43154</v>
      </c>
      <c r="G89" s="6" t="s">
        <v>247</v>
      </c>
      <c r="H89" s="6" t="s">
        <v>608</v>
      </c>
      <c r="I89" s="50" t="s">
        <v>531</v>
      </c>
      <c r="J89" s="30">
        <v>50</v>
      </c>
      <c r="L89" s="5">
        <v>25</v>
      </c>
      <c r="Z89" s="5">
        <v>32</v>
      </c>
      <c r="AE89" s="67"/>
      <c r="AF89" s="67"/>
      <c r="AG89" s="67"/>
      <c r="AH89" s="67"/>
      <c r="AI89" s="67"/>
      <c r="AJ89" s="67"/>
      <c r="AK89" s="67"/>
      <c r="AL89" s="67"/>
      <c r="AM89" s="69">
        <f>SUM(J89:AF89)</f>
        <v>107</v>
      </c>
      <c r="AN89" s="5">
        <f t="shared" si="2"/>
        <v>3</v>
      </c>
    </row>
    <row r="90" spans="2:40" ht="15.75" customHeight="1">
      <c r="B90" s="6" t="s">
        <v>50</v>
      </c>
      <c r="C90" s="7" t="s">
        <v>122</v>
      </c>
      <c r="D90" s="7">
        <v>494823</v>
      </c>
      <c r="E90" s="8">
        <v>840003008585270</v>
      </c>
      <c r="F90" s="9">
        <v>43237</v>
      </c>
      <c r="G90" s="6" t="s">
        <v>123</v>
      </c>
      <c r="H90" s="6" t="s">
        <v>120</v>
      </c>
      <c r="I90" s="50" t="s">
        <v>124</v>
      </c>
      <c r="J90" s="30">
        <v>40</v>
      </c>
      <c r="M90" s="5">
        <v>6</v>
      </c>
      <c r="V90" s="5">
        <v>12</v>
      </c>
      <c r="W90" s="5">
        <v>16</v>
      </c>
      <c r="AA90" s="5">
        <v>16</v>
      </c>
      <c r="AB90" s="5">
        <v>16</v>
      </c>
      <c r="AE90" s="67"/>
      <c r="AF90" s="67"/>
      <c r="AG90" s="67"/>
      <c r="AH90" s="67"/>
      <c r="AI90" s="67"/>
      <c r="AJ90" s="67"/>
      <c r="AK90" s="67"/>
      <c r="AL90" s="67"/>
      <c r="AM90" s="69">
        <f>SUM(J90:AF90)</f>
        <v>106</v>
      </c>
      <c r="AN90" s="5">
        <f t="shared" si="2"/>
        <v>6</v>
      </c>
    </row>
    <row r="91" spans="2:40" ht="15.75" customHeight="1">
      <c r="B91" s="6" t="s">
        <v>244</v>
      </c>
      <c r="C91" s="7" t="s">
        <v>250</v>
      </c>
      <c r="D91" s="7" t="s">
        <v>251</v>
      </c>
      <c r="E91" s="46">
        <v>840003145530514</v>
      </c>
      <c r="F91" s="9">
        <v>43154</v>
      </c>
      <c r="G91" s="6" t="s">
        <v>252</v>
      </c>
      <c r="H91" s="6" t="s">
        <v>248</v>
      </c>
      <c r="I91" s="50" t="s">
        <v>253</v>
      </c>
      <c r="J91" s="30">
        <v>26</v>
      </c>
      <c r="K91" s="5">
        <v>26</v>
      </c>
      <c r="L91" s="5">
        <v>26</v>
      </c>
      <c r="M91" s="5">
        <v>26</v>
      </c>
      <c r="AE91" s="67"/>
      <c r="AF91" s="67"/>
      <c r="AG91" s="67"/>
      <c r="AH91" s="67"/>
      <c r="AI91" s="67"/>
      <c r="AJ91" s="67"/>
      <c r="AK91" s="67"/>
      <c r="AL91" s="67"/>
      <c r="AM91" s="69">
        <f>SUM(J91:AF91)</f>
        <v>104</v>
      </c>
      <c r="AN91" s="5">
        <f t="shared" si="2"/>
        <v>4</v>
      </c>
    </row>
    <row r="92" spans="2:40" ht="15.75" customHeight="1">
      <c r="B92" s="6" t="s">
        <v>17</v>
      </c>
      <c r="C92" s="7" t="s">
        <v>495</v>
      </c>
      <c r="D92" s="7">
        <v>3481181</v>
      </c>
      <c r="E92" s="8">
        <v>840003145396158</v>
      </c>
      <c r="F92" s="9">
        <v>43222</v>
      </c>
      <c r="G92" s="6" t="s">
        <v>492</v>
      </c>
      <c r="H92" s="6" t="s">
        <v>493</v>
      </c>
      <c r="I92" s="50" t="s">
        <v>496</v>
      </c>
      <c r="J92" s="30">
        <v>48</v>
      </c>
      <c r="AI92" s="5">
        <v>18</v>
      </c>
      <c r="AJ92" s="5">
        <v>38</v>
      </c>
      <c r="AM92" s="69">
        <f>SUM(J92:AJ92)</f>
        <v>104</v>
      </c>
      <c r="AN92" s="5">
        <f t="shared" si="2"/>
        <v>3</v>
      </c>
    </row>
    <row r="93" spans="2:40" ht="15.75" customHeight="1">
      <c r="B93" s="6" t="s">
        <v>906</v>
      </c>
      <c r="C93" s="7" t="s">
        <v>84</v>
      </c>
      <c r="D93" s="7">
        <v>3446504</v>
      </c>
      <c r="F93" s="9">
        <v>43185</v>
      </c>
      <c r="G93" s="6" t="s">
        <v>85</v>
      </c>
      <c r="H93" s="6" t="s">
        <v>86</v>
      </c>
      <c r="I93" s="50" t="s">
        <v>87</v>
      </c>
      <c r="J93" s="30">
        <v>35</v>
      </c>
      <c r="O93" s="5">
        <v>18</v>
      </c>
      <c r="P93" s="5">
        <v>18</v>
      </c>
      <c r="Z93" s="5">
        <v>32</v>
      </c>
      <c r="AE93" s="67"/>
      <c r="AF93" s="67"/>
      <c r="AG93" s="67"/>
      <c r="AH93" s="67"/>
      <c r="AI93" s="67"/>
      <c r="AJ93" s="67"/>
      <c r="AK93" s="67"/>
      <c r="AL93" s="67"/>
      <c r="AM93" s="69">
        <f>SUM(J93:AF93)</f>
        <v>103</v>
      </c>
      <c r="AN93" s="5">
        <f t="shared" si="2"/>
        <v>4</v>
      </c>
    </row>
    <row r="94" spans="2:40" ht="15.75" customHeight="1">
      <c r="B94" s="6" t="s">
        <v>17</v>
      </c>
      <c r="C94" s="7" t="s">
        <v>324</v>
      </c>
      <c r="D94" s="7">
        <v>3464748</v>
      </c>
      <c r="E94" s="8">
        <v>840003145396153</v>
      </c>
      <c r="F94" s="9">
        <v>43145</v>
      </c>
      <c r="G94" s="6" t="s">
        <v>325</v>
      </c>
      <c r="H94" s="6" t="s">
        <v>326</v>
      </c>
      <c r="I94" s="50" t="s">
        <v>327</v>
      </c>
      <c r="J94" s="30">
        <v>48</v>
      </c>
      <c r="AA94" s="5">
        <v>22</v>
      </c>
      <c r="AB94" s="5">
        <v>12</v>
      </c>
      <c r="AK94" s="5">
        <v>18</v>
      </c>
      <c r="AM94" s="69">
        <f>SUM(J94:AK94)</f>
        <v>100</v>
      </c>
      <c r="AN94" s="5">
        <f t="shared" si="2"/>
        <v>4</v>
      </c>
    </row>
    <row r="95" spans="2:40" ht="15.75" customHeight="1">
      <c r="B95" s="6" t="s">
        <v>69</v>
      </c>
      <c r="C95" s="7">
        <v>8111</v>
      </c>
      <c r="D95" s="7" t="s">
        <v>612</v>
      </c>
      <c r="F95" s="9">
        <v>43222</v>
      </c>
      <c r="G95" s="6" t="s">
        <v>487</v>
      </c>
      <c r="H95" s="6" t="s">
        <v>608</v>
      </c>
      <c r="I95" s="50" t="s">
        <v>531</v>
      </c>
      <c r="J95" s="30">
        <v>25</v>
      </c>
      <c r="L95" s="5">
        <v>12</v>
      </c>
      <c r="Z95" s="5">
        <v>62</v>
      </c>
      <c r="AE95" s="67"/>
      <c r="AF95" s="67"/>
      <c r="AG95" s="67"/>
      <c r="AH95" s="67"/>
      <c r="AI95" s="67"/>
      <c r="AJ95" s="67"/>
      <c r="AK95" s="67"/>
      <c r="AL95" s="67"/>
      <c r="AM95" s="69">
        <f>SUM(J95:AF95)</f>
        <v>99</v>
      </c>
      <c r="AN95" s="5">
        <f t="shared" si="2"/>
        <v>3</v>
      </c>
    </row>
    <row r="96" spans="2:40" ht="15.75" customHeight="1">
      <c r="B96" s="6" t="s">
        <v>17</v>
      </c>
      <c r="C96" s="7" t="s">
        <v>481</v>
      </c>
      <c r="D96" s="7">
        <v>3496073</v>
      </c>
      <c r="E96" s="8">
        <v>840003140931190</v>
      </c>
      <c r="F96" s="9">
        <v>43139</v>
      </c>
      <c r="G96" s="6" t="s">
        <v>482</v>
      </c>
      <c r="H96" s="6" t="s">
        <v>483</v>
      </c>
      <c r="I96" s="50" t="s">
        <v>484</v>
      </c>
      <c r="J96" s="30">
        <v>8</v>
      </c>
      <c r="K96" s="5">
        <v>18</v>
      </c>
      <c r="T96" s="5">
        <v>16</v>
      </c>
      <c r="U96" s="5">
        <v>16</v>
      </c>
      <c r="V96" s="5">
        <v>20</v>
      </c>
      <c r="W96" s="5">
        <v>20</v>
      </c>
      <c r="AE96" s="67"/>
      <c r="AF96" s="67"/>
      <c r="AG96" s="67"/>
      <c r="AH96" s="67"/>
      <c r="AI96" s="67"/>
      <c r="AJ96" s="67"/>
      <c r="AK96" s="67"/>
      <c r="AL96" s="67"/>
      <c r="AM96" s="69">
        <f>SUM(J96:AF96)</f>
        <v>98</v>
      </c>
      <c r="AN96" s="5">
        <f t="shared" si="2"/>
        <v>6</v>
      </c>
    </row>
    <row r="97" spans="2:40" ht="15.75" customHeight="1">
      <c r="B97" s="6" t="s">
        <v>17</v>
      </c>
      <c r="C97" s="7" t="s">
        <v>305</v>
      </c>
      <c r="D97" s="7">
        <v>3454154</v>
      </c>
      <c r="E97" s="8">
        <v>840003150300114</v>
      </c>
      <c r="F97" s="9">
        <v>43206</v>
      </c>
      <c r="G97" s="6" t="s">
        <v>596</v>
      </c>
      <c r="H97" s="6" t="s">
        <v>639</v>
      </c>
      <c r="I97" s="50" t="s">
        <v>843</v>
      </c>
      <c r="J97" s="30">
        <v>30</v>
      </c>
      <c r="O97" s="5">
        <v>10</v>
      </c>
      <c r="P97" s="5">
        <v>10</v>
      </c>
      <c r="T97" s="5">
        <v>24</v>
      </c>
      <c r="U97" s="5">
        <v>24</v>
      </c>
      <c r="AE97" s="67"/>
      <c r="AF97" s="67"/>
      <c r="AG97" s="67"/>
      <c r="AH97" s="67"/>
      <c r="AI97" s="67"/>
      <c r="AJ97" s="67"/>
      <c r="AK97" s="67"/>
      <c r="AL97" s="67"/>
      <c r="AM97" s="69">
        <f>SUM(J97:AF97)</f>
        <v>98</v>
      </c>
      <c r="AN97" s="5">
        <f t="shared" si="2"/>
        <v>5</v>
      </c>
    </row>
    <row r="98" spans="2:40" ht="15.75" customHeight="1">
      <c r="B98" s="5" t="s">
        <v>906</v>
      </c>
      <c r="C98" s="12" t="s">
        <v>986</v>
      </c>
      <c r="D98" s="7">
        <v>3466330</v>
      </c>
      <c r="E98" s="11">
        <v>840003136486429</v>
      </c>
      <c r="F98" s="9">
        <v>43193</v>
      </c>
      <c r="G98" s="5" t="s">
        <v>374</v>
      </c>
      <c r="H98" s="5" t="s">
        <v>987</v>
      </c>
      <c r="I98" s="50" t="s">
        <v>988</v>
      </c>
      <c r="K98" s="5">
        <v>12</v>
      </c>
      <c r="L98" s="5">
        <v>16</v>
      </c>
      <c r="AA98" s="5">
        <v>24</v>
      </c>
      <c r="AB98" s="5">
        <v>24</v>
      </c>
      <c r="AG98" s="5">
        <v>12</v>
      </c>
      <c r="AJ98" s="5">
        <v>10</v>
      </c>
      <c r="AM98" s="69">
        <f>SUM(J98:AJ98)</f>
        <v>98</v>
      </c>
      <c r="AN98" s="5">
        <f t="shared" si="2"/>
        <v>6</v>
      </c>
    </row>
    <row r="99" spans="2:40" ht="15.75" customHeight="1">
      <c r="B99" s="6" t="s">
        <v>1174</v>
      </c>
      <c r="D99" s="7"/>
      <c r="E99" s="8">
        <v>840003006382774</v>
      </c>
      <c r="F99" s="9">
        <v>43200</v>
      </c>
      <c r="G99" s="6" t="s">
        <v>952</v>
      </c>
      <c r="H99" s="6" t="s">
        <v>948</v>
      </c>
      <c r="I99" s="50" t="s">
        <v>948</v>
      </c>
      <c r="L99" s="67">
        <v>20</v>
      </c>
      <c r="O99" s="67">
        <v>12</v>
      </c>
      <c r="P99" s="67">
        <v>12</v>
      </c>
      <c r="X99" s="5">
        <v>26</v>
      </c>
      <c r="Y99" s="5">
        <v>26</v>
      </c>
      <c r="AE99" s="67"/>
      <c r="AF99" s="67"/>
      <c r="AG99" s="67"/>
      <c r="AH99" s="67"/>
      <c r="AI99" s="67"/>
      <c r="AJ99" s="67"/>
      <c r="AK99" s="67"/>
      <c r="AL99" s="67"/>
      <c r="AM99" s="69">
        <f>SUM(J99:AF99)</f>
        <v>96</v>
      </c>
      <c r="AN99" s="5">
        <f t="shared" si="2"/>
        <v>5</v>
      </c>
    </row>
    <row r="100" spans="2:40" ht="15.75" customHeight="1">
      <c r="B100" s="6" t="s">
        <v>22</v>
      </c>
      <c r="C100" s="7" t="s">
        <v>514</v>
      </c>
      <c r="D100" s="7"/>
      <c r="E100" s="8">
        <v>840003114447772</v>
      </c>
      <c r="F100" s="9">
        <v>43202</v>
      </c>
      <c r="G100" s="6" t="s">
        <v>516</v>
      </c>
      <c r="H100" s="6" t="s">
        <v>512</v>
      </c>
      <c r="I100" s="50" t="s">
        <v>87</v>
      </c>
      <c r="J100" s="30">
        <v>36</v>
      </c>
      <c r="Q100" s="5">
        <v>32</v>
      </c>
      <c r="R100" s="5">
        <v>6</v>
      </c>
      <c r="S100" s="5">
        <v>20</v>
      </c>
      <c r="AE100" s="67"/>
      <c r="AF100" s="67"/>
      <c r="AG100" s="67"/>
      <c r="AH100" s="67"/>
      <c r="AI100" s="67"/>
      <c r="AJ100" s="67"/>
      <c r="AK100" s="67"/>
      <c r="AL100" s="67"/>
      <c r="AM100" s="69">
        <f>SUM(J100:AF100)</f>
        <v>94</v>
      </c>
      <c r="AN100" s="5">
        <f t="shared" si="2"/>
        <v>4</v>
      </c>
    </row>
    <row r="101" spans="2:40" ht="15.75" customHeight="1">
      <c r="B101" s="6" t="s">
        <v>69</v>
      </c>
      <c r="C101" s="7">
        <v>845</v>
      </c>
      <c r="D101" s="7">
        <v>4271881</v>
      </c>
      <c r="F101" s="9">
        <v>43147</v>
      </c>
      <c r="G101" s="6" t="s">
        <v>609</v>
      </c>
      <c r="H101" s="6" t="s">
        <v>608</v>
      </c>
      <c r="I101" s="50" t="s">
        <v>531</v>
      </c>
      <c r="J101" s="30">
        <v>40</v>
      </c>
      <c r="L101" s="5">
        <v>20</v>
      </c>
      <c r="Z101" s="5">
        <v>34</v>
      </c>
      <c r="AE101" s="67"/>
      <c r="AF101" s="67"/>
      <c r="AG101" s="67"/>
      <c r="AH101" s="67"/>
      <c r="AI101" s="67"/>
      <c r="AJ101" s="67"/>
      <c r="AK101" s="67"/>
      <c r="AL101" s="67"/>
      <c r="AM101" s="69">
        <f>SUM(J101:AF101)</f>
        <v>94</v>
      </c>
      <c r="AN101" s="5">
        <f t="shared" si="2"/>
        <v>3</v>
      </c>
    </row>
    <row r="102" spans="2:40" ht="15.75" customHeight="1">
      <c r="B102" s="6" t="s">
        <v>60</v>
      </c>
      <c r="C102" s="7" t="s">
        <v>511</v>
      </c>
      <c r="D102" s="7">
        <v>492932</v>
      </c>
      <c r="F102" s="9">
        <v>43205</v>
      </c>
      <c r="G102" s="6" t="s">
        <v>370</v>
      </c>
      <c r="H102" s="6" t="s">
        <v>512</v>
      </c>
      <c r="I102" s="50" t="s">
        <v>513</v>
      </c>
      <c r="L102" s="5">
        <v>12</v>
      </c>
      <c r="X102" s="5">
        <v>32</v>
      </c>
      <c r="Y102" s="5">
        <v>22</v>
      </c>
      <c r="AD102" s="5">
        <v>25</v>
      </c>
      <c r="AE102" s="67"/>
      <c r="AF102" s="67"/>
      <c r="AG102" s="67"/>
      <c r="AH102" s="67"/>
      <c r="AI102" s="67"/>
      <c r="AJ102" s="67"/>
      <c r="AK102" s="67"/>
      <c r="AL102" s="67"/>
      <c r="AM102" s="69">
        <f>SUM(J102:AF102)</f>
        <v>91</v>
      </c>
      <c r="AN102" s="5">
        <f t="shared" si="2"/>
        <v>4</v>
      </c>
    </row>
    <row r="103" spans="2:40" ht="15.75" customHeight="1">
      <c r="B103" s="6" t="s">
        <v>39</v>
      </c>
      <c r="C103" s="7" t="s">
        <v>328</v>
      </c>
      <c r="D103" s="7" t="s">
        <v>971</v>
      </c>
      <c r="E103" s="8">
        <v>840003013577081</v>
      </c>
      <c r="F103" s="9">
        <v>43123</v>
      </c>
      <c r="G103" s="6" t="s">
        <v>329</v>
      </c>
      <c r="H103" s="6" t="s">
        <v>326</v>
      </c>
      <c r="I103" s="50" t="s">
        <v>330</v>
      </c>
      <c r="J103" s="30">
        <v>12</v>
      </c>
      <c r="AA103" s="5">
        <v>34</v>
      </c>
      <c r="AB103" s="5">
        <v>24</v>
      </c>
      <c r="AK103" s="5">
        <v>20</v>
      </c>
      <c r="AM103" s="69">
        <f>SUM(J103:AK103)</f>
        <v>90</v>
      </c>
      <c r="AN103" s="5">
        <f t="shared" si="2"/>
        <v>4</v>
      </c>
    </row>
    <row r="104" spans="2:40" ht="15.75" customHeight="1">
      <c r="B104" s="6" t="s">
        <v>11</v>
      </c>
      <c r="C104" s="7">
        <v>1218</v>
      </c>
      <c r="D104" s="7" t="s">
        <v>976</v>
      </c>
      <c r="E104" s="11">
        <v>840003143260235</v>
      </c>
      <c r="F104" s="9">
        <v>43115</v>
      </c>
      <c r="G104" s="6" t="s">
        <v>977</v>
      </c>
      <c r="H104" s="6" t="s">
        <v>975</v>
      </c>
      <c r="I104" s="50" t="s">
        <v>978</v>
      </c>
      <c r="AA104" s="5">
        <v>32</v>
      </c>
      <c r="AB104" s="5">
        <v>22</v>
      </c>
      <c r="AI104" s="5">
        <v>10</v>
      </c>
      <c r="AK104" s="5">
        <v>26</v>
      </c>
      <c r="AM104" s="69">
        <f>SUM(J104:AK104)</f>
        <v>90</v>
      </c>
      <c r="AN104" s="5">
        <f t="shared" si="2"/>
        <v>4</v>
      </c>
    </row>
    <row r="105" spans="2:40" ht="15.75" customHeight="1">
      <c r="B105" s="6" t="s">
        <v>556</v>
      </c>
      <c r="C105" s="7" t="s">
        <v>845</v>
      </c>
      <c r="D105" s="7">
        <v>3970208</v>
      </c>
      <c r="E105" s="8"/>
      <c r="F105" s="9">
        <v>43180</v>
      </c>
      <c r="G105" s="6" t="s">
        <v>1081</v>
      </c>
      <c r="H105" s="6" t="s">
        <v>643</v>
      </c>
      <c r="I105" s="50" t="s">
        <v>1082</v>
      </c>
      <c r="L105" s="5">
        <v>20</v>
      </c>
      <c r="Q105" s="5">
        <v>12</v>
      </c>
      <c r="R105" s="5">
        <v>12</v>
      </c>
      <c r="V105" s="5">
        <v>20</v>
      </c>
      <c r="W105" s="5">
        <v>20</v>
      </c>
      <c r="AE105" s="67"/>
      <c r="AF105" s="67"/>
      <c r="AG105" s="67"/>
      <c r="AH105" s="67"/>
      <c r="AI105" s="67"/>
      <c r="AJ105" s="67"/>
      <c r="AK105" s="67"/>
      <c r="AL105" s="67"/>
      <c r="AM105" s="69">
        <f>SUM(J105:AF105)</f>
        <v>84</v>
      </c>
      <c r="AN105" s="5">
        <f t="shared" si="2"/>
        <v>5</v>
      </c>
    </row>
    <row r="106" spans="2:40" ht="15.75" customHeight="1">
      <c r="B106" s="6" t="s">
        <v>906</v>
      </c>
      <c r="C106" s="7" t="s">
        <v>315</v>
      </c>
      <c r="D106" s="7">
        <v>3391643</v>
      </c>
      <c r="E106" s="8">
        <v>840003143914253</v>
      </c>
      <c r="F106" s="9">
        <v>43102</v>
      </c>
      <c r="G106" s="6" t="s">
        <v>316</v>
      </c>
      <c r="H106" s="6" t="s">
        <v>317</v>
      </c>
      <c r="I106" s="50" t="s">
        <v>318</v>
      </c>
      <c r="J106" s="30">
        <v>24</v>
      </c>
      <c r="L106" s="5">
        <v>12</v>
      </c>
      <c r="M106" s="5">
        <v>12</v>
      </c>
      <c r="O106" s="5">
        <v>18</v>
      </c>
      <c r="P106" s="5">
        <v>18</v>
      </c>
      <c r="AE106" s="67"/>
      <c r="AF106" s="67"/>
      <c r="AG106" s="67"/>
      <c r="AH106" s="67"/>
      <c r="AI106" s="67"/>
      <c r="AJ106" s="67"/>
      <c r="AK106" s="67"/>
      <c r="AL106" s="67"/>
      <c r="AM106" s="69">
        <f>SUM(J106:AF106)</f>
        <v>84</v>
      </c>
      <c r="AN106" s="5">
        <f t="shared" si="2"/>
        <v>5</v>
      </c>
    </row>
    <row r="107" spans="2:40" ht="15.75" customHeight="1">
      <c r="B107" s="6" t="s">
        <v>88</v>
      </c>
      <c r="C107" s="7" t="s">
        <v>180</v>
      </c>
      <c r="D107" s="7" t="s">
        <v>181</v>
      </c>
      <c r="E107" s="8">
        <v>840003008585272</v>
      </c>
      <c r="F107" s="9">
        <v>43171</v>
      </c>
      <c r="G107" s="6" t="s">
        <v>79</v>
      </c>
      <c r="H107" s="6" t="s">
        <v>178</v>
      </c>
      <c r="I107" s="50" t="s">
        <v>182</v>
      </c>
      <c r="J107" s="30">
        <v>50</v>
      </c>
      <c r="O107" s="5">
        <v>16</v>
      </c>
      <c r="P107" s="5">
        <v>16</v>
      </c>
      <c r="AE107" s="67"/>
      <c r="AF107" s="67"/>
      <c r="AG107" s="67"/>
      <c r="AH107" s="67"/>
      <c r="AI107" s="67"/>
      <c r="AJ107" s="67"/>
      <c r="AK107" s="67"/>
      <c r="AL107" s="67"/>
      <c r="AM107" s="69">
        <f>SUM(J107:AF107)</f>
        <v>82</v>
      </c>
      <c r="AN107" s="5">
        <f t="shared" si="2"/>
        <v>3</v>
      </c>
    </row>
    <row r="108" spans="2:40" ht="15.75" customHeight="1">
      <c r="B108" s="6" t="s">
        <v>906</v>
      </c>
      <c r="C108" s="7" t="s">
        <v>227</v>
      </c>
      <c r="D108" s="7">
        <v>3444287</v>
      </c>
      <c r="F108" s="9">
        <v>43175</v>
      </c>
      <c r="G108" s="6" t="s">
        <v>228</v>
      </c>
      <c r="H108" s="6" t="s">
        <v>225</v>
      </c>
      <c r="I108" s="50" t="s">
        <v>229</v>
      </c>
      <c r="J108" s="30">
        <v>28</v>
      </c>
      <c r="O108" s="5">
        <v>15</v>
      </c>
      <c r="P108" s="5">
        <v>15</v>
      </c>
      <c r="V108" s="5">
        <v>12</v>
      </c>
      <c r="W108" s="5">
        <v>12</v>
      </c>
      <c r="AE108" s="67"/>
      <c r="AF108" s="67"/>
      <c r="AG108" s="67"/>
      <c r="AH108" s="67"/>
      <c r="AI108" s="67"/>
      <c r="AJ108" s="67"/>
      <c r="AK108" s="67"/>
      <c r="AL108" s="67"/>
      <c r="AM108" s="69">
        <f>SUM(J108:AF108)</f>
        <v>82</v>
      </c>
      <c r="AN108" s="5">
        <f t="shared" si="2"/>
        <v>5</v>
      </c>
    </row>
    <row r="109" spans="2:40" ht="15.75" customHeight="1">
      <c r="B109" s="6" t="s">
        <v>39</v>
      </c>
      <c r="C109" s="7"/>
      <c r="D109" s="7" t="s">
        <v>1195</v>
      </c>
      <c r="E109" s="8">
        <v>840003205566255</v>
      </c>
      <c r="F109" s="9">
        <v>43227</v>
      </c>
      <c r="G109" s="6" t="s">
        <v>105</v>
      </c>
      <c r="H109" s="6" t="s">
        <v>102</v>
      </c>
      <c r="AI109" s="5">
        <v>82</v>
      </c>
      <c r="AM109" s="69">
        <f>SUM(J109:AJ109)</f>
        <v>82</v>
      </c>
      <c r="AN109" s="5">
        <f t="shared" si="2"/>
        <v>1</v>
      </c>
    </row>
    <row r="110" spans="2:40" ht="15.75" customHeight="1">
      <c r="B110" s="6" t="s">
        <v>39</v>
      </c>
      <c r="C110" s="7">
        <v>8520</v>
      </c>
      <c r="D110" s="7" t="s">
        <v>458</v>
      </c>
      <c r="E110" s="8">
        <v>840003135583100</v>
      </c>
      <c r="F110" s="9">
        <v>43165</v>
      </c>
      <c r="G110" s="6" t="s">
        <v>459</v>
      </c>
      <c r="H110" s="6" t="s">
        <v>460</v>
      </c>
      <c r="I110" s="50" t="s">
        <v>461</v>
      </c>
      <c r="J110" s="30">
        <v>60</v>
      </c>
      <c r="L110" s="5">
        <v>20</v>
      </c>
      <c r="AE110" s="67"/>
      <c r="AF110" s="67"/>
      <c r="AG110" s="67"/>
      <c r="AH110" s="67"/>
      <c r="AI110" s="67"/>
      <c r="AJ110" s="67"/>
      <c r="AK110" s="67"/>
      <c r="AL110" s="67"/>
      <c r="AM110" s="69">
        <f>SUM(J110:AF110)</f>
        <v>80</v>
      </c>
      <c r="AN110" s="5">
        <f t="shared" si="2"/>
        <v>2</v>
      </c>
    </row>
    <row r="111" spans="2:40" ht="15.75" customHeight="1">
      <c r="B111" s="6" t="s">
        <v>22</v>
      </c>
      <c r="D111" s="7"/>
      <c r="E111" s="8">
        <v>840003201448990</v>
      </c>
      <c r="F111" s="9"/>
      <c r="G111" s="6" t="s">
        <v>45</v>
      </c>
      <c r="H111" s="6" t="s">
        <v>46</v>
      </c>
      <c r="I111" s="50" t="s">
        <v>47</v>
      </c>
      <c r="J111" s="30">
        <v>36</v>
      </c>
      <c r="O111" s="5">
        <v>20</v>
      </c>
      <c r="P111" s="5">
        <v>24</v>
      </c>
      <c r="AE111" s="67"/>
      <c r="AF111" s="67"/>
      <c r="AG111" s="67"/>
      <c r="AH111" s="67"/>
      <c r="AI111" s="67"/>
      <c r="AJ111" s="67"/>
      <c r="AK111" s="67"/>
      <c r="AL111" s="67"/>
      <c r="AM111" s="69">
        <f>SUM(J111:AF111)</f>
        <v>80</v>
      </c>
      <c r="AN111" s="5">
        <f t="shared" si="2"/>
        <v>3</v>
      </c>
    </row>
    <row r="112" spans="2:40" ht="15.75" customHeight="1">
      <c r="B112" s="6" t="s">
        <v>50</v>
      </c>
      <c r="C112" s="7" t="s">
        <v>1095</v>
      </c>
      <c r="D112" s="7">
        <v>488943</v>
      </c>
      <c r="E112" s="8">
        <v>840003137055949</v>
      </c>
      <c r="F112" s="9">
        <v>43218</v>
      </c>
      <c r="G112" s="6" t="s">
        <v>1091</v>
      </c>
      <c r="H112" s="6" t="s">
        <v>1092</v>
      </c>
      <c r="I112" s="50" t="s">
        <v>1096</v>
      </c>
      <c r="L112" s="5">
        <v>12</v>
      </c>
      <c r="M112" s="5">
        <v>22</v>
      </c>
      <c r="AH112" s="67">
        <v>46</v>
      </c>
      <c r="AI112" s="67"/>
      <c r="AJ112" s="67"/>
      <c r="AK112" s="67"/>
      <c r="AL112" s="67"/>
      <c r="AM112" s="69">
        <f>SUM(J112:AH112)</f>
        <v>80</v>
      </c>
      <c r="AN112" s="5">
        <f t="shared" si="2"/>
        <v>3</v>
      </c>
    </row>
    <row r="113" spans="2:40" ht="15.75" customHeight="1">
      <c r="B113" s="6" t="s">
        <v>1178</v>
      </c>
      <c r="C113" s="7">
        <v>764</v>
      </c>
      <c r="D113" s="7">
        <v>216208</v>
      </c>
      <c r="E113" s="8">
        <v>840003141210620</v>
      </c>
      <c r="F113" s="9">
        <v>43000</v>
      </c>
      <c r="G113" s="6" t="s">
        <v>645</v>
      </c>
      <c r="H113" s="6" t="s">
        <v>643</v>
      </c>
      <c r="I113" s="50" t="s">
        <v>1179</v>
      </c>
      <c r="AC113" s="5">
        <v>26</v>
      </c>
      <c r="AE113" s="5">
        <v>26</v>
      </c>
      <c r="AF113" s="5">
        <v>26</v>
      </c>
      <c r="AH113" s="67"/>
      <c r="AI113" s="67"/>
      <c r="AJ113" s="67"/>
      <c r="AK113" s="67"/>
      <c r="AL113" s="67"/>
      <c r="AM113" s="69">
        <f aca="true" t="shared" si="4" ref="AM113:AM120">SUM(J113:AF113)</f>
        <v>78</v>
      </c>
      <c r="AN113" s="5">
        <f t="shared" si="2"/>
        <v>3</v>
      </c>
    </row>
    <row r="114" spans="2:40" ht="15.75" customHeight="1">
      <c r="B114" s="6" t="s">
        <v>39</v>
      </c>
      <c r="C114" s="7">
        <v>802</v>
      </c>
      <c r="D114" s="7" t="s">
        <v>1083</v>
      </c>
      <c r="E114" s="8"/>
      <c r="F114" s="9">
        <v>43222</v>
      </c>
      <c r="G114" s="6" t="s">
        <v>189</v>
      </c>
      <c r="H114" s="6" t="s">
        <v>1085</v>
      </c>
      <c r="I114" s="50" t="s">
        <v>1086</v>
      </c>
      <c r="L114" s="5">
        <v>20</v>
      </c>
      <c r="Z114" s="5">
        <v>18</v>
      </c>
      <c r="AE114" s="5">
        <v>20</v>
      </c>
      <c r="AF114" s="5">
        <v>12</v>
      </c>
      <c r="AH114" s="67"/>
      <c r="AI114" s="67"/>
      <c r="AJ114" s="67"/>
      <c r="AK114" s="67"/>
      <c r="AL114" s="67"/>
      <c r="AM114" s="69">
        <f t="shared" si="4"/>
        <v>70</v>
      </c>
      <c r="AN114" s="5">
        <f t="shared" si="2"/>
        <v>4</v>
      </c>
    </row>
    <row r="115" spans="2:40" ht="15.75" customHeight="1">
      <c r="B115" s="6" t="s">
        <v>50</v>
      </c>
      <c r="C115" s="7" t="s">
        <v>275</v>
      </c>
      <c r="D115" s="7">
        <v>495192</v>
      </c>
      <c r="E115" s="8">
        <v>840003151992318</v>
      </c>
      <c r="F115" s="9">
        <v>43171</v>
      </c>
      <c r="G115" s="6" t="s">
        <v>272</v>
      </c>
      <c r="H115" s="6" t="s">
        <v>273</v>
      </c>
      <c r="I115" s="50" t="s">
        <v>274</v>
      </c>
      <c r="J115" s="30">
        <v>9</v>
      </c>
      <c r="AA115" s="5">
        <v>30</v>
      </c>
      <c r="AB115" s="5">
        <v>30</v>
      </c>
      <c r="AE115" s="67"/>
      <c r="AF115" s="67"/>
      <c r="AG115" s="67"/>
      <c r="AH115" s="67"/>
      <c r="AI115" s="67"/>
      <c r="AJ115" s="67"/>
      <c r="AK115" s="67"/>
      <c r="AL115" s="67"/>
      <c r="AM115" s="69">
        <f t="shared" si="4"/>
        <v>69</v>
      </c>
      <c r="AN115" s="5">
        <f t="shared" si="2"/>
        <v>3</v>
      </c>
    </row>
    <row r="116" spans="2:40" ht="15.75" customHeight="1">
      <c r="B116" s="6" t="s">
        <v>73</v>
      </c>
      <c r="C116" s="7" t="s">
        <v>366</v>
      </c>
      <c r="D116" s="7" t="s">
        <v>367</v>
      </c>
      <c r="E116" s="8">
        <v>840003200055201</v>
      </c>
      <c r="F116" s="9">
        <v>43179</v>
      </c>
      <c r="G116" s="6" t="s">
        <v>368</v>
      </c>
      <c r="H116" s="6" t="s">
        <v>350</v>
      </c>
      <c r="I116" s="50" t="s">
        <v>243</v>
      </c>
      <c r="J116" s="30">
        <v>24</v>
      </c>
      <c r="Z116" s="5">
        <v>15</v>
      </c>
      <c r="AA116" s="5">
        <v>18</v>
      </c>
      <c r="AB116" s="5">
        <v>12</v>
      </c>
      <c r="AE116" s="67"/>
      <c r="AF116" s="67"/>
      <c r="AG116" s="67"/>
      <c r="AH116" s="67"/>
      <c r="AI116" s="67"/>
      <c r="AJ116" s="67"/>
      <c r="AK116" s="67"/>
      <c r="AL116" s="67"/>
      <c r="AM116" s="69">
        <f t="shared" si="4"/>
        <v>69</v>
      </c>
      <c r="AN116" s="5">
        <f t="shared" si="2"/>
        <v>4</v>
      </c>
    </row>
    <row r="117" spans="2:40" ht="15.75" customHeight="1">
      <c r="B117" s="6" t="s">
        <v>199</v>
      </c>
      <c r="C117" s="7" t="s">
        <v>215</v>
      </c>
      <c r="D117" s="7" t="s">
        <v>216</v>
      </c>
      <c r="F117" s="9">
        <v>43118</v>
      </c>
      <c r="G117" s="6" t="s">
        <v>212</v>
      </c>
      <c r="H117" s="6" t="s">
        <v>213</v>
      </c>
      <c r="I117" s="50" t="s">
        <v>217</v>
      </c>
      <c r="J117" s="30">
        <v>15</v>
      </c>
      <c r="N117" s="5">
        <v>20</v>
      </c>
      <c r="O117" s="5">
        <v>16</v>
      </c>
      <c r="P117" s="5">
        <v>16</v>
      </c>
      <c r="AE117" s="67"/>
      <c r="AF117" s="67"/>
      <c r="AG117" s="67"/>
      <c r="AH117" s="67"/>
      <c r="AI117" s="67"/>
      <c r="AJ117" s="67"/>
      <c r="AK117" s="67"/>
      <c r="AL117" s="67"/>
      <c r="AM117" s="69">
        <f t="shared" si="4"/>
        <v>67</v>
      </c>
      <c r="AN117" s="5">
        <f t="shared" si="2"/>
        <v>4</v>
      </c>
    </row>
    <row r="118" spans="2:40" ht="15.75" customHeight="1">
      <c r="B118" s="6" t="s">
        <v>22</v>
      </c>
      <c r="D118" s="7"/>
      <c r="E118" s="8">
        <v>840003201448989</v>
      </c>
      <c r="F118" s="9"/>
      <c r="G118" s="6" t="s">
        <v>45</v>
      </c>
      <c r="H118" s="6" t="s">
        <v>46</v>
      </c>
      <c r="I118" s="50" t="s">
        <v>47</v>
      </c>
      <c r="J118" s="30">
        <v>50</v>
      </c>
      <c r="N118" s="5">
        <v>16</v>
      </c>
      <c r="AE118" s="67"/>
      <c r="AF118" s="67"/>
      <c r="AG118" s="67"/>
      <c r="AH118" s="67"/>
      <c r="AI118" s="67"/>
      <c r="AJ118" s="67"/>
      <c r="AK118" s="67"/>
      <c r="AL118" s="67"/>
      <c r="AM118" s="69">
        <f t="shared" si="4"/>
        <v>66</v>
      </c>
      <c r="AN118" s="5">
        <f t="shared" si="2"/>
        <v>2</v>
      </c>
    </row>
    <row r="119" spans="2:40" ht="15.75" customHeight="1">
      <c r="B119" s="6" t="s">
        <v>30</v>
      </c>
      <c r="C119" s="7" t="s">
        <v>552</v>
      </c>
      <c r="D119" s="7" t="s">
        <v>553</v>
      </c>
      <c r="E119" s="8">
        <v>840003143086599</v>
      </c>
      <c r="F119" s="9">
        <v>43132</v>
      </c>
      <c r="G119" s="6" t="s">
        <v>554</v>
      </c>
      <c r="H119" s="6" t="s">
        <v>550</v>
      </c>
      <c r="I119" s="50" t="s">
        <v>555</v>
      </c>
      <c r="J119" s="30">
        <v>25</v>
      </c>
      <c r="V119" s="5">
        <v>20</v>
      </c>
      <c r="W119" s="5">
        <v>20</v>
      </c>
      <c r="AE119" s="67"/>
      <c r="AF119" s="67"/>
      <c r="AG119" s="67"/>
      <c r="AH119" s="67"/>
      <c r="AI119" s="67"/>
      <c r="AJ119" s="67"/>
      <c r="AK119" s="67"/>
      <c r="AL119" s="67"/>
      <c r="AM119" s="69">
        <f t="shared" si="4"/>
        <v>65</v>
      </c>
      <c r="AN119" s="5">
        <f t="shared" si="2"/>
        <v>3</v>
      </c>
    </row>
    <row r="120" spans="2:40" ht="15.75" customHeight="1">
      <c r="B120" s="6" t="s">
        <v>48</v>
      </c>
      <c r="C120" s="7" t="s">
        <v>301</v>
      </c>
      <c r="D120" s="7" t="s">
        <v>413</v>
      </c>
      <c r="E120" s="8">
        <v>840003143192181</v>
      </c>
      <c r="F120" s="9">
        <v>43156</v>
      </c>
      <c r="G120" s="6" t="s">
        <v>406</v>
      </c>
      <c r="H120" s="6" t="s">
        <v>407</v>
      </c>
      <c r="I120" s="50" t="s">
        <v>87</v>
      </c>
      <c r="J120" s="30">
        <v>28</v>
      </c>
      <c r="S120" s="5">
        <v>20</v>
      </c>
      <c r="Z120" s="5">
        <v>16</v>
      </c>
      <c r="AE120" s="67"/>
      <c r="AF120" s="67"/>
      <c r="AG120" s="67"/>
      <c r="AH120" s="67"/>
      <c r="AI120" s="67"/>
      <c r="AJ120" s="67"/>
      <c r="AK120" s="67"/>
      <c r="AL120" s="67"/>
      <c r="AM120" s="69">
        <f t="shared" si="4"/>
        <v>64</v>
      </c>
      <c r="AN120" s="5">
        <f t="shared" si="2"/>
        <v>3</v>
      </c>
    </row>
    <row r="121" spans="2:40" ht="15.75" customHeight="1">
      <c r="B121" s="6" t="s">
        <v>69</v>
      </c>
      <c r="C121" s="7" t="s">
        <v>1111</v>
      </c>
      <c r="D121" s="7"/>
      <c r="E121" s="8">
        <v>840003201520221</v>
      </c>
      <c r="F121" s="9">
        <v>43200</v>
      </c>
      <c r="G121" s="6" t="s">
        <v>1091</v>
      </c>
      <c r="H121" s="6" t="s">
        <v>1092</v>
      </c>
      <c r="I121" s="50" t="s">
        <v>592</v>
      </c>
      <c r="M121" s="5">
        <v>6</v>
      </c>
      <c r="AD121" s="5">
        <v>26</v>
      </c>
      <c r="AH121" s="67">
        <v>32</v>
      </c>
      <c r="AI121" s="67"/>
      <c r="AJ121" s="67"/>
      <c r="AK121" s="67"/>
      <c r="AL121" s="67"/>
      <c r="AM121" s="69">
        <f>SUM(J121:AH121)</f>
        <v>64</v>
      </c>
      <c r="AN121" s="5">
        <f t="shared" si="2"/>
        <v>3</v>
      </c>
    </row>
    <row r="122" spans="2:40" ht="15.75" customHeight="1">
      <c r="B122" s="6" t="s">
        <v>11</v>
      </c>
      <c r="C122" s="7">
        <v>809</v>
      </c>
      <c r="D122" s="7" t="s">
        <v>109</v>
      </c>
      <c r="F122" s="9">
        <v>43116</v>
      </c>
      <c r="G122" s="6" t="s">
        <v>110</v>
      </c>
      <c r="H122" s="6" t="s">
        <v>111</v>
      </c>
      <c r="I122" s="50" t="s">
        <v>112</v>
      </c>
      <c r="J122" s="30">
        <v>40</v>
      </c>
      <c r="L122" s="5">
        <v>22</v>
      </c>
      <c r="AE122" s="67"/>
      <c r="AF122" s="67"/>
      <c r="AG122" s="67"/>
      <c r="AH122" s="67"/>
      <c r="AI122" s="67"/>
      <c r="AJ122" s="67"/>
      <c r="AK122" s="67"/>
      <c r="AL122" s="67"/>
      <c r="AM122" s="69">
        <f aca="true" t="shared" si="5" ref="AM122:AM132">SUM(J122:AF122)</f>
        <v>62</v>
      </c>
      <c r="AN122" s="5">
        <f t="shared" si="2"/>
        <v>2</v>
      </c>
    </row>
    <row r="123" spans="2:40" ht="15.75" customHeight="1">
      <c r="B123" s="6" t="s">
        <v>60</v>
      </c>
      <c r="C123" s="7" t="s">
        <v>118</v>
      </c>
      <c r="D123" s="7">
        <v>494393</v>
      </c>
      <c r="E123" s="8">
        <v>840003008581249</v>
      </c>
      <c r="F123" s="9">
        <v>43256</v>
      </c>
      <c r="G123" s="6" t="s">
        <v>119</v>
      </c>
      <c r="H123" s="6" t="s">
        <v>120</v>
      </c>
      <c r="I123" s="50" t="s">
        <v>121</v>
      </c>
      <c r="J123" s="30">
        <v>12</v>
      </c>
      <c r="M123" s="5">
        <v>10</v>
      </c>
      <c r="V123" s="5">
        <v>10</v>
      </c>
      <c r="W123" s="5">
        <v>10</v>
      </c>
      <c r="AA123" s="5">
        <v>10</v>
      </c>
      <c r="AB123" s="5">
        <v>10</v>
      </c>
      <c r="AE123" s="67"/>
      <c r="AF123" s="67"/>
      <c r="AG123" s="67"/>
      <c r="AH123" s="67"/>
      <c r="AI123" s="67"/>
      <c r="AJ123" s="67"/>
      <c r="AK123" s="67"/>
      <c r="AL123" s="67"/>
      <c r="AM123" s="69">
        <f t="shared" si="5"/>
        <v>62</v>
      </c>
      <c r="AN123" s="5">
        <f t="shared" si="2"/>
        <v>6</v>
      </c>
    </row>
    <row r="124" spans="2:40" ht="15.75" customHeight="1">
      <c r="B124" s="6" t="s">
        <v>69</v>
      </c>
      <c r="C124" s="7" t="s">
        <v>223</v>
      </c>
      <c r="D124" s="7">
        <v>4275557</v>
      </c>
      <c r="E124" s="8">
        <v>840003004446951</v>
      </c>
      <c r="F124" s="9">
        <v>43235</v>
      </c>
      <c r="G124" s="6" t="s">
        <v>224</v>
      </c>
      <c r="H124" s="6" t="s">
        <v>225</v>
      </c>
      <c r="I124" s="50" t="s">
        <v>226</v>
      </c>
      <c r="J124" s="30">
        <v>20</v>
      </c>
      <c r="O124" s="5">
        <v>6</v>
      </c>
      <c r="P124" s="5">
        <v>16</v>
      </c>
      <c r="V124" s="5">
        <v>10</v>
      </c>
      <c r="W124" s="5">
        <v>10</v>
      </c>
      <c r="AE124" s="67"/>
      <c r="AF124" s="67"/>
      <c r="AG124" s="67"/>
      <c r="AH124" s="67"/>
      <c r="AI124" s="67"/>
      <c r="AJ124" s="67"/>
      <c r="AK124" s="67"/>
      <c r="AL124" s="67"/>
      <c r="AM124" s="69">
        <f t="shared" si="5"/>
        <v>62</v>
      </c>
      <c r="AN124" s="5">
        <f t="shared" si="2"/>
        <v>5</v>
      </c>
    </row>
    <row r="125" spans="2:40" ht="15.75" customHeight="1">
      <c r="B125" s="6" t="s">
        <v>60</v>
      </c>
      <c r="C125" s="7" t="s">
        <v>359</v>
      </c>
      <c r="D125" s="7">
        <v>490190</v>
      </c>
      <c r="E125" s="8">
        <v>840003004459857</v>
      </c>
      <c r="F125" s="9">
        <v>43020</v>
      </c>
      <c r="G125" s="6" t="s">
        <v>360</v>
      </c>
      <c r="H125" s="6" t="s">
        <v>361</v>
      </c>
      <c r="I125" s="50" t="s">
        <v>362</v>
      </c>
      <c r="J125" s="30">
        <v>6</v>
      </c>
      <c r="T125" s="5">
        <v>12</v>
      </c>
      <c r="U125" s="5">
        <v>12</v>
      </c>
      <c r="AA125" s="5">
        <v>15</v>
      </c>
      <c r="AB125" s="5">
        <v>15</v>
      </c>
      <c r="AH125" s="67"/>
      <c r="AI125" s="67"/>
      <c r="AJ125" s="67"/>
      <c r="AK125" s="67"/>
      <c r="AL125" s="67"/>
      <c r="AM125" s="69">
        <f t="shared" si="5"/>
        <v>60</v>
      </c>
      <c r="AN125" s="5">
        <f t="shared" si="2"/>
        <v>5</v>
      </c>
    </row>
    <row r="126" spans="2:40" ht="15.75" customHeight="1">
      <c r="B126" s="6" t="s">
        <v>199</v>
      </c>
      <c r="C126" s="7" t="s">
        <v>1036</v>
      </c>
      <c r="D126" s="7" t="s">
        <v>1037</v>
      </c>
      <c r="E126" s="11">
        <v>840003143086880</v>
      </c>
      <c r="F126" s="9">
        <v>43147</v>
      </c>
      <c r="G126" s="6" t="s">
        <v>1038</v>
      </c>
      <c r="H126" s="6" t="s">
        <v>1030</v>
      </c>
      <c r="I126" s="50" t="s">
        <v>1039</v>
      </c>
      <c r="K126" s="5">
        <v>26</v>
      </c>
      <c r="M126" s="5">
        <v>32</v>
      </c>
      <c r="AH126" s="67"/>
      <c r="AI126" s="67"/>
      <c r="AJ126" s="67"/>
      <c r="AK126" s="67"/>
      <c r="AL126" s="67"/>
      <c r="AM126" s="69">
        <f t="shared" si="5"/>
        <v>58</v>
      </c>
      <c r="AN126" s="5">
        <f t="shared" si="2"/>
        <v>2</v>
      </c>
    </row>
    <row r="127" spans="2:40" ht="15.75" customHeight="1">
      <c r="B127" s="6" t="s">
        <v>69</v>
      </c>
      <c r="C127" s="7">
        <v>805</v>
      </c>
      <c r="D127" s="7" t="s">
        <v>477</v>
      </c>
      <c r="E127" s="8">
        <v>840003008585269</v>
      </c>
      <c r="F127" s="9">
        <v>43176</v>
      </c>
      <c r="G127" s="6" t="s">
        <v>478</v>
      </c>
      <c r="H127" s="6" t="s">
        <v>479</v>
      </c>
      <c r="I127" s="50" t="s">
        <v>238</v>
      </c>
      <c r="J127" s="30">
        <v>58</v>
      </c>
      <c r="AH127" s="67"/>
      <c r="AI127" s="67"/>
      <c r="AJ127" s="67"/>
      <c r="AK127" s="67"/>
      <c r="AL127" s="67"/>
      <c r="AM127" s="69">
        <f t="shared" si="5"/>
        <v>58</v>
      </c>
      <c r="AN127" s="5">
        <f t="shared" si="2"/>
        <v>1</v>
      </c>
    </row>
    <row r="128" spans="2:40" ht="15.75" customHeight="1">
      <c r="B128" s="6" t="s">
        <v>22</v>
      </c>
      <c r="C128" s="7" t="s">
        <v>363</v>
      </c>
      <c r="D128" s="7"/>
      <c r="E128" s="8">
        <v>840003141345221</v>
      </c>
      <c r="F128" s="9"/>
      <c r="G128" s="6" t="s">
        <v>364</v>
      </c>
      <c r="H128" s="6" t="s">
        <v>365</v>
      </c>
      <c r="I128" s="50" t="s">
        <v>81</v>
      </c>
      <c r="Q128" s="5">
        <v>35</v>
      </c>
      <c r="R128" s="5">
        <v>21</v>
      </c>
      <c r="AH128" s="67"/>
      <c r="AI128" s="67"/>
      <c r="AJ128" s="67"/>
      <c r="AK128" s="67"/>
      <c r="AL128" s="67"/>
      <c r="AM128" s="69">
        <f t="shared" si="5"/>
        <v>56</v>
      </c>
      <c r="AN128" s="5">
        <f t="shared" si="2"/>
        <v>2</v>
      </c>
    </row>
    <row r="129" spans="2:40" ht="15.75" customHeight="1">
      <c r="B129" s="6" t="s">
        <v>39</v>
      </c>
      <c r="C129" s="7">
        <v>518</v>
      </c>
      <c r="D129" s="7" t="s">
        <v>615</v>
      </c>
      <c r="E129" s="8">
        <v>840003144182871</v>
      </c>
      <c r="F129" s="9">
        <v>43157</v>
      </c>
      <c r="G129" s="6" t="s">
        <v>616</v>
      </c>
      <c r="H129" s="6" t="s">
        <v>617</v>
      </c>
      <c r="I129" s="50" t="s">
        <v>83</v>
      </c>
      <c r="J129" s="30">
        <v>55</v>
      </c>
      <c r="AH129" s="67"/>
      <c r="AI129" s="67"/>
      <c r="AJ129" s="67"/>
      <c r="AK129" s="67"/>
      <c r="AL129" s="67"/>
      <c r="AM129" s="69">
        <f t="shared" si="5"/>
        <v>55</v>
      </c>
      <c r="AN129" s="5">
        <f t="shared" si="2"/>
        <v>1</v>
      </c>
    </row>
    <row r="130" spans="2:40" ht="15.75" customHeight="1">
      <c r="B130" s="6" t="s">
        <v>22</v>
      </c>
      <c r="D130" s="7"/>
      <c r="E130" s="47">
        <v>840003008585276</v>
      </c>
      <c r="F130" s="9"/>
      <c r="G130" s="6" t="s">
        <v>426</v>
      </c>
      <c r="H130" s="6" t="s">
        <v>427</v>
      </c>
      <c r="I130" s="50" t="s">
        <v>428</v>
      </c>
      <c r="J130" s="30">
        <v>54</v>
      </c>
      <c r="AH130" s="67"/>
      <c r="AI130" s="67"/>
      <c r="AJ130" s="67"/>
      <c r="AK130" s="67"/>
      <c r="AL130" s="67"/>
      <c r="AM130" s="69">
        <f t="shared" si="5"/>
        <v>54</v>
      </c>
      <c r="AN130" s="5">
        <f aca="true" t="shared" si="6" ref="AN130:AN193">COUNT(J130:AL130)</f>
        <v>1</v>
      </c>
    </row>
    <row r="131" spans="2:40" ht="15.75" customHeight="1">
      <c r="B131" s="6" t="s">
        <v>73</v>
      </c>
      <c r="C131" s="7" t="s">
        <v>331</v>
      </c>
      <c r="D131" s="7" t="s">
        <v>332</v>
      </c>
      <c r="E131" s="8">
        <v>840003143259018</v>
      </c>
      <c r="F131" s="9">
        <v>43236</v>
      </c>
      <c r="G131" s="6" t="s">
        <v>333</v>
      </c>
      <c r="H131" s="6" t="s">
        <v>334</v>
      </c>
      <c r="I131" s="50" t="s">
        <v>335</v>
      </c>
      <c r="J131" s="30">
        <v>30</v>
      </c>
      <c r="T131" s="5">
        <v>12</v>
      </c>
      <c r="U131" s="5">
        <v>12</v>
      </c>
      <c r="AH131" s="67"/>
      <c r="AI131" s="67"/>
      <c r="AJ131" s="67"/>
      <c r="AK131" s="67"/>
      <c r="AL131" s="67"/>
      <c r="AM131" s="69">
        <f t="shared" si="5"/>
        <v>54</v>
      </c>
      <c r="AN131" s="5">
        <f t="shared" si="6"/>
        <v>3</v>
      </c>
    </row>
    <row r="132" spans="2:40" ht="15.75" customHeight="1">
      <c r="B132" s="6" t="s">
        <v>11</v>
      </c>
      <c r="C132" s="7">
        <v>288</v>
      </c>
      <c r="D132" s="7" t="s">
        <v>1074</v>
      </c>
      <c r="F132" s="9">
        <v>43103</v>
      </c>
      <c r="G132" s="6" t="s">
        <v>370</v>
      </c>
      <c r="H132" s="6" t="s">
        <v>512</v>
      </c>
      <c r="I132" s="50" t="s">
        <v>1075</v>
      </c>
      <c r="L132" s="5">
        <v>10</v>
      </c>
      <c r="X132" s="5">
        <v>16</v>
      </c>
      <c r="Y132" s="5">
        <v>26</v>
      </c>
      <c r="AH132" s="67"/>
      <c r="AI132" s="67"/>
      <c r="AJ132" s="67"/>
      <c r="AK132" s="67"/>
      <c r="AL132" s="67"/>
      <c r="AM132" s="69">
        <f t="shared" si="5"/>
        <v>52</v>
      </c>
      <c r="AN132" s="5">
        <f t="shared" si="6"/>
        <v>3</v>
      </c>
    </row>
    <row r="133" spans="2:40" ht="15.75" customHeight="1">
      <c r="B133" s="6" t="s">
        <v>556</v>
      </c>
      <c r="C133" s="7"/>
      <c r="D133" s="7"/>
      <c r="E133" s="8">
        <v>840003201823231</v>
      </c>
      <c r="F133" s="9">
        <v>43382</v>
      </c>
      <c r="G133" s="6" t="s">
        <v>924</v>
      </c>
      <c r="H133" s="6" t="s">
        <v>196</v>
      </c>
      <c r="AI133" s="5">
        <v>26</v>
      </c>
      <c r="AJ133" s="5">
        <v>26</v>
      </c>
      <c r="AM133" s="69">
        <f>SUM(J133:AJ133)</f>
        <v>52</v>
      </c>
      <c r="AN133" s="5">
        <f t="shared" si="6"/>
        <v>2</v>
      </c>
    </row>
    <row r="134" spans="2:40" ht="15.75" customHeight="1">
      <c r="B134" s="6" t="s">
        <v>11</v>
      </c>
      <c r="C134" s="7">
        <v>8909</v>
      </c>
      <c r="D134" s="7" t="s">
        <v>1150</v>
      </c>
      <c r="E134" s="11">
        <v>840003147649527</v>
      </c>
      <c r="F134" s="9">
        <v>43193</v>
      </c>
      <c r="G134" s="6" t="s">
        <v>1149</v>
      </c>
      <c r="H134" s="6" t="s">
        <v>193</v>
      </c>
      <c r="I134" s="50" t="s">
        <v>1151</v>
      </c>
      <c r="N134" s="5">
        <v>50</v>
      </c>
      <c r="AH134" s="67"/>
      <c r="AI134" s="67"/>
      <c r="AJ134" s="67"/>
      <c r="AK134" s="67"/>
      <c r="AL134" s="67"/>
      <c r="AM134" s="69">
        <f aca="true" t="shared" si="7" ref="AM134:AM149">SUM(J134:AF134)</f>
        <v>50</v>
      </c>
      <c r="AN134" s="5">
        <f t="shared" si="6"/>
        <v>1</v>
      </c>
    </row>
    <row r="135" spans="2:40" ht="15.75" customHeight="1">
      <c r="B135" s="6" t="s">
        <v>22</v>
      </c>
      <c r="D135" s="7"/>
      <c r="E135" s="8">
        <v>840003200055207</v>
      </c>
      <c r="F135" s="9"/>
      <c r="G135" s="6" t="s">
        <v>137</v>
      </c>
      <c r="H135" s="6" t="s">
        <v>135</v>
      </c>
      <c r="I135" s="50" t="s">
        <v>87</v>
      </c>
      <c r="J135" s="30">
        <v>10</v>
      </c>
      <c r="O135" s="5">
        <v>10</v>
      </c>
      <c r="P135" s="5">
        <v>10</v>
      </c>
      <c r="AA135" s="5">
        <v>10</v>
      </c>
      <c r="AB135" s="5">
        <v>10</v>
      </c>
      <c r="AH135" s="67"/>
      <c r="AI135" s="67"/>
      <c r="AJ135" s="67"/>
      <c r="AK135" s="67"/>
      <c r="AL135" s="67"/>
      <c r="AM135" s="69">
        <f t="shared" si="7"/>
        <v>50</v>
      </c>
      <c r="AN135" s="5">
        <f t="shared" si="6"/>
        <v>5</v>
      </c>
    </row>
    <row r="136" spans="2:40" ht="15.75" customHeight="1">
      <c r="B136" s="6" t="s">
        <v>17</v>
      </c>
      <c r="C136" s="7" t="s">
        <v>305</v>
      </c>
      <c r="D136" s="7">
        <v>3454154</v>
      </c>
      <c r="E136" s="8">
        <v>840003150300114</v>
      </c>
      <c r="F136" s="9">
        <v>43206</v>
      </c>
      <c r="G136" s="6" t="s">
        <v>596</v>
      </c>
      <c r="H136" s="6" t="s">
        <v>639</v>
      </c>
      <c r="I136" s="50" t="s">
        <v>640</v>
      </c>
      <c r="J136" s="30">
        <v>30</v>
      </c>
      <c r="O136" s="5">
        <v>10</v>
      </c>
      <c r="P136" s="5">
        <v>10</v>
      </c>
      <c r="AH136" s="67"/>
      <c r="AI136" s="67"/>
      <c r="AJ136" s="67"/>
      <c r="AK136" s="67"/>
      <c r="AL136" s="67"/>
      <c r="AM136" s="69">
        <f t="shared" si="7"/>
        <v>50</v>
      </c>
      <c r="AN136" s="5">
        <f t="shared" si="6"/>
        <v>3</v>
      </c>
    </row>
    <row r="137" spans="2:40" ht="15.75" customHeight="1">
      <c r="B137" s="6" t="s">
        <v>39</v>
      </c>
      <c r="C137" s="7" t="s">
        <v>1104</v>
      </c>
      <c r="D137" s="7" t="s">
        <v>1105</v>
      </c>
      <c r="E137" s="8">
        <v>840003142515483</v>
      </c>
      <c r="F137" s="9">
        <v>43130</v>
      </c>
      <c r="G137" s="6" t="s">
        <v>272</v>
      </c>
      <c r="H137" s="6" t="s">
        <v>115</v>
      </c>
      <c r="I137" s="50" t="s">
        <v>1106</v>
      </c>
      <c r="L137" s="5">
        <v>30</v>
      </c>
      <c r="AC137" s="5">
        <v>20</v>
      </c>
      <c r="AH137" s="67"/>
      <c r="AI137" s="67"/>
      <c r="AJ137" s="67"/>
      <c r="AK137" s="67"/>
      <c r="AL137" s="67"/>
      <c r="AM137" s="69">
        <f t="shared" si="7"/>
        <v>50</v>
      </c>
      <c r="AN137" s="5">
        <f t="shared" si="6"/>
        <v>2</v>
      </c>
    </row>
    <row r="138" spans="2:40" ht="15.75" customHeight="1">
      <c r="B138" s="6" t="s">
        <v>22</v>
      </c>
      <c r="C138" s="12" t="s">
        <v>998</v>
      </c>
      <c r="D138" s="7"/>
      <c r="E138" s="8">
        <v>840003140563509</v>
      </c>
      <c r="F138" s="9">
        <v>43190</v>
      </c>
      <c r="G138" s="6" t="s">
        <v>995</v>
      </c>
      <c r="H138" s="6" t="s">
        <v>996</v>
      </c>
      <c r="I138" s="50" t="s">
        <v>1000</v>
      </c>
      <c r="K138" s="5">
        <v>25</v>
      </c>
      <c r="T138" s="5">
        <v>12</v>
      </c>
      <c r="U138" s="5">
        <v>12</v>
      </c>
      <c r="AH138" s="67"/>
      <c r="AI138" s="67"/>
      <c r="AJ138" s="67"/>
      <c r="AK138" s="67"/>
      <c r="AL138" s="67"/>
      <c r="AM138" s="69">
        <f t="shared" si="7"/>
        <v>49</v>
      </c>
      <c r="AN138" s="5">
        <f t="shared" si="6"/>
        <v>3</v>
      </c>
    </row>
    <row r="139" spans="2:40" ht="15.75" customHeight="1">
      <c r="B139" s="6" t="s">
        <v>48</v>
      </c>
      <c r="C139" s="7" t="s">
        <v>485</v>
      </c>
      <c r="D139" s="7" t="s">
        <v>486</v>
      </c>
      <c r="E139" s="8">
        <v>840003201445710</v>
      </c>
      <c r="F139" s="9">
        <v>43183</v>
      </c>
      <c r="G139" s="6" t="s">
        <v>487</v>
      </c>
      <c r="H139" s="6" t="s">
        <v>488</v>
      </c>
      <c r="I139" s="50" t="s">
        <v>489</v>
      </c>
      <c r="J139" s="30">
        <v>48</v>
      </c>
      <c r="AH139" s="67"/>
      <c r="AI139" s="67"/>
      <c r="AJ139" s="67"/>
      <c r="AK139" s="67"/>
      <c r="AL139" s="67"/>
      <c r="AM139" s="69">
        <f t="shared" si="7"/>
        <v>48</v>
      </c>
      <c r="AN139" s="5">
        <f t="shared" si="6"/>
        <v>1</v>
      </c>
    </row>
    <row r="140" spans="2:40" ht="15.75" customHeight="1">
      <c r="B140" s="6" t="s">
        <v>22</v>
      </c>
      <c r="D140" s="7"/>
      <c r="E140" s="8">
        <v>840003127736983</v>
      </c>
      <c r="F140" s="9">
        <v>43166</v>
      </c>
      <c r="G140" s="6" t="s">
        <v>444</v>
      </c>
      <c r="H140" s="6" t="s">
        <v>445</v>
      </c>
      <c r="I140" s="50" t="s">
        <v>446</v>
      </c>
      <c r="J140" s="30">
        <v>36</v>
      </c>
      <c r="N140" s="5">
        <v>12</v>
      </c>
      <c r="AH140" s="67"/>
      <c r="AI140" s="67"/>
      <c r="AJ140" s="67"/>
      <c r="AK140" s="67"/>
      <c r="AL140" s="67"/>
      <c r="AM140" s="69">
        <f t="shared" si="7"/>
        <v>48</v>
      </c>
      <c r="AN140" s="5">
        <f t="shared" si="6"/>
        <v>2</v>
      </c>
    </row>
    <row r="141" spans="2:40" ht="15.75" customHeight="1">
      <c r="B141" s="6" t="s">
        <v>50</v>
      </c>
      <c r="C141" s="7" t="s">
        <v>563</v>
      </c>
      <c r="D141" s="7">
        <v>495063</v>
      </c>
      <c r="E141" s="8">
        <v>840003142563672</v>
      </c>
      <c r="F141" s="9">
        <v>43184</v>
      </c>
      <c r="G141" s="6" t="s">
        <v>564</v>
      </c>
      <c r="H141" s="6" t="s">
        <v>220</v>
      </c>
      <c r="I141" s="50" t="s">
        <v>565</v>
      </c>
      <c r="J141" s="30">
        <v>24</v>
      </c>
      <c r="O141" s="5">
        <v>12</v>
      </c>
      <c r="P141" s="5">
        <v>12</v>
      </c>
      <c r="AH141" s="67"/>
      <c r="AI141" s="67"/>
      <c r="AJ141" s="67"/>
      <c r="AK141" s="67"/>
      <c r="AL141" s="67"/>
      <c r="AM141" s="69">
        <f t="shared" si="7"/>
        <v>48</v>
      </c>
      <c r="AN141" s="5">
        <f t="shared" si="6"/>
        <v>3</v>
      </c>
    </row>
    <row r="142" spans="2:40" ht="15.75" customHeight="1">
      <c r="B142" s="6" t="s">
        <v>39</v>
      </c>
      <c r="C142" s="7">
        <v>218</v>
      </c>
      <c r="D142" s="7" t="s">
        <v>1134</v>
      </c>
      <c r="E142" s="8">
        <v>840003141345225</v>
      </c>
      <c r="F142" s="9">
        <v>43143</v>
      </c>
      <c r="G142" s="6" t="s">
        <v>53</v>
      </c>
      <c r="H142" s="6" t="s">
        <v>142</v>
      </c>
      <c r="I142" s="50" t="s">
        <v>209</v>
      </c>
      <c r="X142" s="5">
        <v>18</v>
      </c>
      <c r="Y142" s="5">
        <v>28</v>
      </c>
      <c r="AH142" s="67"/>
      <c r="AI142" s="67"/>
      <c r="AJ142" s="67"/>
      <c r="AK142" s="67"/>
      <c r="AL142" s="67"/>
      <c r="AM142" s="69">
        <f t="shared" si="7"/>
        <v>46</v>
      </c>
      <c r="AN142" s="5">
        <f t="shared" si="6"/>
        <v>2</v>
      </c>
    </row>
    <row r="143" spans="2:40" ht="15.75" customHeight="1">
      <c r="B143" s="6" t="s">
        <v>22</v>
      </c>
      <c r="C143" s="7"/>
      <c r="D143" s="7"/>
      <c r="E143" s="8">
        <v>840003203498307</v>
      </c>
      <c r="F143" s="9">
        <v>43179</v>
      </c>
      <c r="G143" s="6" t="s">
        <v>1121</v>
      </c>
      <c r="H143" s="6" t="s">
        <v>569</v>
      </c>
      <c r="I143" s="50" t="s">
        <v>1122</v>
      </c>
      <c r="Q143" s="5">
        <v>18</v>
      </c>
      <c r="R143" s="5">
        <v>28</v>
      </c>
      <c r="AH143" s="67"/>
      <c r="AI143" s="67"/>
      <c r="AJ143" s="67"/>
      <c r="AK143" s="67"/>
      <c r="AL143" s="67"/>
      <c r="AM143" s="69">
        <f t="shared" si="7"/>
        <v>46</v>
      </c>
      <c r="AN143" s="5">
        <f t="shared" si="6"/>
        <v>2</v>
      </c>
    </row>
    <row r="144" spans="2:40" ht="15.75" customHeight="1">
      <c r="B144" s="6" t="s">
        <v>69</v>
      </c>
      <c r="C144" s="7" t="s">
        <v>336</v>
      </c>
      <c r="D144" s="7" t="s">
        <v>337</v>
      </c>
      <c r="E144" s="8">
        <v>840003005100476</v>
      </c>
      <c r="F144" s="9">
        <v>43132</v>
      </c>
      <c r="G144" s="6" t="s">
        <v>338</v>
      </c>
      <c r="H144" s="6" t="s">
        <v>339</v>
      </c>
      <c r="I144" s="50" t="s">
        <v>340</v>
      </c>
      <c r="J144" s="30">
        <v>16</v>
      </c>
      <c r="K144" s="5">
        <v>30</v>
      </c>
      <c r="AH144" s="67"/>
      <c r="AI144" s="67"/>
      <c r="AJ144" s="67"/>
      <c r="AK144" s="67"/>
      <c r="AL144" s="67"/>
      <c r="AM144" s="69">
        <f t="shared" si="7"/>
        <v>46</v>
      </c>
      <c r="AN144" s="5">
        <f t="shared" si="6"/>
        <v>2</v>
      </c>
    </row>
    <row r="145" spans="2:40" ht="15.75" customHeight="1">
      <c r="B145" s="6" t="s">
        <v>39</v>
      </c>
      <c r="C145" s="7">
        <v>539</v>
      </c>
      <c r="D145" s="7" t="s">
        <v>572</v>
      </c>
      <c r="F145" s="9">
        <v>43129</v>
      </c>
      <c r="G145" s="6" t="s">
        <v>252</v>
      </c>
      <c r="H145" s="6" t="s">
        <v>573</v>
      </c>
      <c r="I145" s="50" t="s">
        <v>574</v>
      </c>
      <c r="J145" s="30">
        <v>44</v>
      </c>
      <c r="AH145" s="67"/>
      <c r="AI145" s="67"/>
      <c r="AJ145" s="67"/>
      <c r="AK145" s="67"/>
      <c r="AL145" s="67"/>
      <c r="AM145" s="69">
        <f t="shared" si="7"/>
        <v>44</v>
      </c>
      <c r="AN145" s="5">
        <f t="shared" si="6"/>
        <v>1</v>
      </c>
    </row>
    <row r="146" spans="2:40" ht="15.75" customHeight="1">
      <c r="B146" s="6" t="s">
        <v>30</v>
      </c>
      <c r="C146" s="7" t="s">
        <v>31</v>
      </c>
      <c r="D146" s="7" t="s">
        <v>32</v>
      </c>
      <c r="E146" s="8">
        <v>840003148241604</v>
      </c>
      <c r="F146" s="9">
        <v>43196</v>
      </c>
      <c r="G146" s="6" t="s">
        <v>33</v>
      </c>
      <c r="H146" s="6" t="s">
        <v>34</v>
      </c>
      <c r="I146" s="50" t="s">
        <v>35</v>
      </c>
      <c r="J146" s="30">
        <v>12</v>
      </c>
      <c r="S146" s="5">
        <v>12</v>
      </c>
      <c r="V146" s="5">
        <v>10</v>
      </c>
      <c r="W146" s="5">
        <v>10</v>
      </c>
      <c r="AH146" s="67"/>
      <c r="AI146" s="67"/>
      <c r="AJ146" s="67"/>
      <c r="AK146" s="67"/>
      <c r="AL146" s="67"/>
      <c r="AM146" s="69">
        <f t="shared" si="7"/>
        <v>44</v>
      </c>
      <c r="AN146" s="5">
        <f t="shared" si="6"/>
        <v>4</v>
      </c>
    </row>
    <row r="147" spans="2:40" ht="15.75" customHeight="1">
      <c r="B147" s="6" t="s">
        <v>30</v>
      </c>
      <c r="C147" s="7" t="s">
        <v>548</v>
      </c>
      <c r="D147" s="7" t="s">
        <v>549</v>
      </c>
      <c r="E147" s="8">
        <v>840003143086596</v>
      </c>
      <c r="F147" s="9">
        <v>43120</v>
      </c>
      <c r="G147" s="6" t="s">
        <v>316</v>
      </c>
      <c r="H147" s="6" t="s">
        <v>550</v>
      </c>
      <c r="I147" s="50" t="s">
        <v>551</v>
      </c>
      <c r="J147" s="30">
        <v>20</v>
      </c>
      <c r="V147" s="5">
        <v>12</v>
      </c>
      <c r="W147" s="5">
        <v>12</v>
      </c>
      <c r="AH147" s="67"/>
      <c r="AI147" s="67"/>
      <c r="AJ147" s="67"/>
      <c r="AK147" s="67"/>
      <c r="AL147" s="67"/>
      <c r="AM147" s="69">
        <f t="shared" si="7"/>
        <v>44</v>
      </c>
      <c r="AN147" s="5">
        <f t="shared" si="6"/>
        <v>3</v>
      </c>
    </row>
    <row r="148" spans="2:40" ht="15.75" customHeight="1">
      <c r="B148" s="6" t="s">
        <v>50</v>
      </c>
      <c r="C148" s="7" t="s">
        <v>133</v>
      </c>
      <c r="D148" s="7">
        <v>495225</v>
      </c>
      <c r="E148" s="8">
        <v>840003127275624</v>
      </c>
      <c r="F148" s="9">
        <v>43225</v>
      </c>
      <c r="G148" s="6" t="s">
        <v>134</v>
      </c>
      <c r="H148" s="6" t="s">
        <v>135</v>
      </c>
      <c r="I148" s="50" t="s">
        <v>136</v>
      </c>
      <c r="J148" s="30">
        <v>8</v>
      </c>
      <c r="O148" s="5">
        <v>6</v>
      </c>
      <c r="P148" s="5">
        <v>6</v>
      </c>
      <c r="T148" s="5">
        <v>12</v>
      </c>
      <c r="U148" s="5">
        <v>12</v>
      </c>
      <c r="AH148" s="67"/>
      <c r="AI148" s="67"/>
      <c r="AJ148" s="67"/>
      <c r="AK148" s="67"/>
      <c r="AL148" s="67"/>
      <c r="AM148" s="69">
        <f t="shared" si="7"/>
        <v>44</v>
      </c>
      <c r="AN148" s="5">
        <f t="shared" si="6"/>
        <v>5</v>
      </c>
    </row>
    <row r="149" spans="2:40" ht="15.75" customHeight="1">
      <c r="B149" s="6" t="s">
        <v>73</v>
      </c>
      <c r="C149" s="7" t="s">
        <v>1047</v>
      </c>
      <c r="D149" s="7" t="s">
        <v>1048</v>
      </c>
      <c r="E149" s="8">
        <v>840003199828685</v>
      </c>
      <c r="F149" s="9">
        <v>43141</v>
      </c>
      <c r="G149" s="6" t="s">
        <v>1046</v>
      </c>
      <c r="H149" s="6" t="s">
        <v>602</v>
      </c>
      <c r="I149" s="50" t="s">
        <v>87</v>
      </c>
      <c r="K149" s="5">
        <v>44</v>
      </c>
      <c r="AH149" s="67"/>
      <c r="AI149" s="67"/>
      <c r="AJ149" s="67"/>
      <c r="AK149" s="67"/>
      <c r="AL149" s="67"/>
      <c r="AM149" s="69">
        <f t="shared" si="7"/>
        <v>44</v>
      </c>
      <c r="AN149" s="5">
        <f t="shared" si="6"/>
        <v>1</v>
      </c>
    </row>
    <row r="150" spans="2:40" ht="15.75" customHeight="1">
      <c r="B150" s="6" t="s">
        <v>17</v>
      </c>
      <c r="C150" s="7" t="s">
        <v>346</v>
      </c>
      <c r="D150" s="7">
        <v>3444942</v>
      </c>
      <c r="E150" s="8">
        <v>840003145396149</v>
      </c>
      <c r="F150" s="9">
        <v>43163</v>
      </c>
      <c r="G150" s="6" t="s">
        <v>347</v>
      </c>
      <c r="H150" s="6" t="s">
        <v>348</v>
      </c>
      <c r="I150" s="50" t="s">
        <v>327</v>
      </c>
      <c r="J150" s="30">
        <v>9</v>
      </c>
      <c r="AE150" s="5">
        <v>16</v>
      </c>
      <c r="AF150" s="5">
        <v>6</v>
      </c>
      <c r="AJ150" s="5">
        <v>12</v>
      </c>
      <c r="AM150" s="69">
        <f>SUM(J150:AJ150)</f>
        <v>43</v>
      </c>
      <c r="AN150" s="5">
        <f t="shared" si="6"/>
        <v>4</v>
      </c>
    </row>
    <row r="151" spans="2:40" ht="15.75" customHeight="1">
      <c r="B151" s="6" t="s">
        <v>11</v>
      </c>
      <c r="C151" s="7" t="s">
        <v>12</v>
      </c>
      <c r="D151" s="7" t="s">
        <v>13</v>
      </c>
      <c r="E151" s="8">
        <v>840003150300117</v>
      </c>
      <c r="F151" s="9">
        <v>43250</v>
      </c>
      <c r="G151" s="6" t="s">
        <v>14</v>
      </c>
      <c r="H151" s="6" t="s">
        <v>15</v>
      </c>
      <c r="I151" s="50" t="s">
        <v>16</v>
      </c>
      <c r="J151" s="30">
        <v>12</v>
      </c>
      <c r="T151" s="5">
        <v>15</v>
      </c>
      <c r="U151" s="5">
        <v>15</v>
      </c>
      <c r="AH151" s="67"/>
      <c r="AI151" s="67"/>
      <c r="AJ151" s="67"/>
      <c r="AK151" s="67"/>
      <c r="AL151" s="67"/>
      <c r="AM151" s="69">
        <f aca="true" t="shared" si="8" ref="AM151:AM159">SUM(J151:AF151)</f>
        <v>42</v>
      </c>
      <c r="AN151" s="5">
        <f t="shared" si="6"/>
        <v>3</v>
      </c>
    </row>
    <row r="152" spans="2:40" ht="15.75" customHeight="1">
      <c r="B152" s="6" t="s">
        <v>906</v>
      </c>
      <c r="C152" s="7" t="s">
        <v>961</v>
      </c>
      <c r="D152" s="7">
        <v>3455893</v>
      </c>
      <c r="E152" s="8">
        <v>840003203498296</v>
      </c>
      <c r="F152" s="9">
        <v>43142</v>
      </c>
      <c r="G152" s="6" t="s">
        <v>953</v>
      </c>
      <c r="H152" s="6" t="s">
        <v>948</v>
      </c>
      <c r="I152" s="50" t="s">
        <v>960</v>
      </c>
      <c r="J152" s="30">
        <v>42</v>
      </c>
      <c r="AH152" s="67"/>
      <c r="AI152" s="67"/>
      <c r="AJ152" s="67"/>
      <c r="AK152" s="67"/>
      <c r="AL152" s="67"/>
      <c r="AM152" s="69">
        <f t="shared" si="8"/>
        <v>42</v>
      </c>
      <c r="AN152" s="5">
        <f t="shared" si="6"/>
        <v>1</v>
      </c>
    </row>
    <row r="153" spans="2:40" ht="15.75" customHeight="1">
      <c r="B153" s="6" t="s">
        <v>906</v>
      </c>
      <c r="C153" s="7" t="s">
        <v>127</v>
      </c>
      <c r="D153" s="7">
        <v>3448871</v>
      </c>
      <c r="E153" s="8">
        <v>840003008581235</v>
      </c>
      <c r="F153" s="9">
        <v>43104</v>
      </c>
      <c r="G153" s="6" t="s">
        <v>123</v>
      </c>
      <c r="H153" s="6" t="s">
        <v>120</v>
      </c>
      <c r="I153" s="50" t="s">
        <v>126</v>
      </c>
      <c r="J153" s="30">
        <v>12</v>
      </c>
      <c r="M153" s="5">
        <v>6</v>
      </c>
      <c r="AA153" s="5">
        <v>12</v>
      </c>
      <c r="AB153" s="5">
        <v>12</v>
      </c>
      <c r="AH153" s="67"/>
      <c r="AI153" s="67"/>
      <c r="AJ153" s="67"/>
      <c r="AK153" s="67"/>
      <c r="AL153" s="67"/>
      <c r="AM153" s="69">
        <f t="shared" si="8"/>
        <v>42</v>
      </c>
      <c r="AN153" s="5">
        <f t="shared" si="6"/>
        <v>4</v>
      </c>
    </row>
    <row r="154" spans="2:40" ht="15.75" customHeight="1">
      <c r="B154" s="6" t="s">
        <v>39</v>
      </c>
      <c r="C154" s="7">
        <v>48</v>
      </c>
      <c r="D154" s="7" t="s">
        <v>168</v>
      </c>
      <c r="E154" s="8">
        <v>840003004438653</v>
      </c>
      <c r="F154" s="9">
        <v>43182</v>
      </c>
      <c r="G154" s="6" t="s">
        <v>164</v>
      </c>
      <c r="H154" s="6" t="s">
        <v>165</v>
      </c>
      <c r="I154" s="50" t="s">
        <v>166</v>
      </c>
      <c r="J154" s="30">
        <v>40</v>
      </c>
      <c r="AH154" s="67"/>
      <c r="AI154" s="67"/>
      <c r="AJ154" s="67"/>
      <c r="AK154" s="67"/>
      <c r="AL154" s="67"/>
      <c r="AM154" s="69">
        <f t="shared" si="8"/>
        <v>40</v>
      </c>
      <c r="AN154" s="5">
        <f t="shared" si="6"/>
        <v>1</v>
      </c>
    </row>
    <row r="155" spans="2:40" ht="15.75" customHeight="1">
      <c r="B155" s="6" t="s">
        <v>39</v>
      </c>
      <c r="C155" s="7">
        <v>811</v>
      </c>
      <c r="D155" s="7" t="s">
        <v>125</v>
      </c>
      <c r="E155" s="8">
        <v>840003008581230</v>
      </c>
      <c r="F155" s="9">
        <v>43164</v>
      </c>
      <c r="G155" s="6" t="s">
        <v>123</v>
      </c>
      <c r="H155" s="6" t="s">
        <v>120</v>
      </c>
      <c r="I155" s="50" t="s">
        <v>126</v>
      </c>
      <c r="J155" s="30">
        <v>10</v>
      </c>
      <c r="AA155" s="5">
        <v>15</v>
      </c>
      <c r="AB155" s="5">
        <v>15</v>
      </c>
      <c r="AH155" s="67"/>
      <c r="AI155" s="67"/>
      <c r="AJ155" s="67"/>
      <c r="AK155" s="67"/>
      <c r="AL155" s="67"/>
      <c r="AM155" s="69">
        <f t="shared" si="8"/>
        <v>40</v>
      </c>
      <c r="AN155" s="5">
        <f t="shared" si="6"/>
        <v>3</v>
      </c>
    </row>
    <row r="156" spans="2:40" ht="15.75" customHeight="1">
      <c r="B156" s="6" t="s">
        <v>22</v>
      </c>
      <c r="D156" s="7"/>
      <c r="E156" s="8">
        <v>840003008581201</v>
      </c>
      <c r="F156" s="9"/>
      <c r="G156" s="6" t="s">
        <v>119</v>
      </c>
      <c r="H156" s="6" t="s">
        <v>120</v>
      </c>
      <c r="AA156" s="5">
        <v>20</v>
      </c>
      <c r="AB156" s="5">
        <v>20</v>
      </c>
      <c r="AH156" s="67"/>
      <c r="AI156" s="67"/>
      <c r="AJ156" s="67"/>
      <c r="AK156" s="67"/>
      <c r="AL156" s="67"/>
      <c r="AM156" s="69">
        <f t="shared" si="8"/>
        <v>40</v>
      </c>
      <c r="AN156" s="5">
        <f t="shared" si="6"/>
        <v>2</v>
      </c>
    </row>
    <row r="157" spans="2:40" ht="15.75" customHeight="1">
      <c r="B157" s="6" t="s">
        <v>50</v>
      </c>
      <c r="C157" s="7" t="s">
        <v>453</v>
      </c>
      <c r="D157" s="7">
        <v>495548</v>
      </c>
      <c r="E157" s="8">
        <v>840003014730397</v>
      </c>
      <c r="F157" s="9">
        <v>43193</v>
      </c>
      <c r="G157" s="6" t="s">
        <v>220</v>
      </c>
      <c r="H157" s="6" t="s">
        <v>451</v>
      </c>
      <c r="I157" s="50" t="s">
        <v>454</v>
      </c>
      <c r="J157" s="30">
        <v>40</v>
      </c>
      <c r="AH157" s="67"/>
      <c r="AI157" s="67"/>
      <c r="AJ157" s="67"/>
      <c r="AK157" s="67"/>
      <c r="AL157" s="67"/>
      <c r="AM157" s="69">
        <f t="shared" si="8"/>
        <v>40</v>
      </c>
      <c r="AN157" s="5">
        <f t="shared" si="6"/>
        <v>1</v>
      </c>
    </row>
    <row r="158" spans="2:40" ht="15.75" customHeight="1">
      <c r="B158" s="6" t="s">
        <v>69</v>
      </c>
      <c r="C158" s="7">
        <v>8120</v>
      </c>
      <c r="D158" s="7" t="s">
        <v>532</v>
      </c>
      <c r="E158" s="8">
        <v>840003199828565</v>
      </c>
      <c r="F158" s="9">
        <v>43232</v>
      </c>
      <c r="G158" s="6" t="s">
        <v>529</v>
      </c>
      <c r="H158" s="6" t="s">
        <v>530</v>
      </c>
      <c r="I158" s="50" t="s">
        <v>533</v>
      </c>
      <c r="J158" s="30">
        <v>30</v>
      </c>
      <c r="Z158" s="5">
        <v>10</v>
      </c>
      <c r="AH158" s="67"/>
      <c r="AI158" s="67"/>
      <c r="AJ158" s="67"/>
      <c r="AK158" s="67"/>
      <c r="AL158" s="67"/>
      <c r="AM158" s="69">
        <f t="shared" si="8"/>
        <v>40</v>
      </c>
      <c r="AN158" s="5">
        <f t="shared" si="6"/>
        <v>2</v>
      </c>
    </row>
    <row r="159" spans="2:40" ht="15.75" customHeight="1">
      <c r="B159" s="6" t="s">
        <v>17</v>
      </c>
      <c r="C159" s="7" t="s">
        <v>606</v>
      </c>
      <c r="D159" s="7">
        <v>3405933</v>
      </c>
      <c r="E159" s="8">
        <v>840003144279427</v>
      </c>
      <c r="F159" s="9">
        <v>43133</v>
      </c>
      <c r="G159" s="6" t="s">
        <v>605</v>
      </c>
      <c r="H159" s="6" t="s">
        <v>602</v>
      </c>
      <c r="I159" s="50" t="s">
        <v>603</v>
      </c>
      <c r="J159" s="30">
        <v>40</v>
      </c>
      <c r="AH159" s="67"/>
      <c r="AI159" s="67"/>
      <c r="AJ159" s="67"/>
      <c r="AK159" s="67"/>
      <c r="AL159" s="67"/>
      <c r="AM159" s="69">
        <f t="shared" si="8"/>
        <v>40</v>
      </c>
      <c r="AN159" s="5">
        <f t="shared" si="6"/>
        <v>1</v>
      </c>
    </row>
    <row r="160" spans="2:40" ht="15.75" customHeight="1">
      <c r="B160" s="6" t="s">
        <v>88</v>
      </c>
      <c r="C160" s="7">
        <v>803</v>
      </c>
      <c r="D160" s="7" t="s">
        <v>491</v>
      </c>
      <c r="E160" s="8">
        <v>840003129332138</v>
      </c>
      <c r="F160" s="9">
        <v>43225</v>
      </c>
      <c r="G160" s="6" t="s">
        <v>492</v>
      </c>
      <c r="H160" s="6" t="s">
        <v>493</v>
      </c>
      <c r="I160" s="50" t="s">
        <v>494</v>
      </c>
      <c r="J160" s="30">
        <v>24</v>
      </c>
      <c r="AI160" s="5">
        <v>16</v>
      </c>
      <c r="AM160" s="69">
        <f>SUM(J160:AJ160)</f>
        <v>40</v>
      </c>
      <c r="AN160" s="5">
        <f t="shared" si="6"/>
        <v>2</v>
      </c>
    </row>
    <row r="161" spans="2:40" s="67" customFormat="1" ht="15.75" customHeight="1">
      <c r="B161" s="6" t="s">
        <v>39</v>
      </c>
      <c r="C161" s="7">
        <v>802</v>
      </c>
      <c r="D161" s="7" t="s">
        <v>1024</v>
      </c>
      <c r="E161" s="8"/>
      <c r="F161" s="9">
        <v>43102</v>
      </c>
      <c r="G161" s="6" t="s">
        <v>42</v>
      </c>
      <c r="H161" s="6" t="s">
        <v>1027</v>
      </c>
      <c r="I161" s="50" t="s">
        <v>1028</v>
      </c>
      <c r="J161" s="30"/>
      <c r="K161" s="5"/>
      <c r="L161" s="5"/>
      <c r="M161" s="5">
        <v>15</v>
      </c>
      <c r="N161" s="5"/>
      <c r="O161" s="5"/>
      <c r="P161" s="5"/>
      <c r="Q161" s="5"/>
      <c r="R161" s="5"/>
      <c r="S161" s="5"/>
      <c r="T161" s="5"/>
      <c r="U161" s="5"/>
      <c r="V161" s="5">
        <v>12</v>
      </c>
      <c r="W161" s="5">
        <v>12</v>
      </c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M161" s="69">
        <f aca="true" t="shared" si="9" ref="AM161:AM175">SUM(J161:AF161)</f>
        <v>39</v>
      </c>
      <c r="AN161" s="5">
        <f t="shared" si="6"/>
        <v>3</v>
      </c>
    </row>
    <row r="162" spans="2:40" ht="15.75" customHeight="1">
      <c r="B162" s="6" t="s">
        <v>48</v>
      </c>
      <c r="D162" s="7">
        <v>397702</v>
      </c>
      <c r="E162" s="8">
        <v>840003204667740</v>
      </c>
      <c r="F162" s="9">
        <v>43194</v>
      </c>
      <c r="G162" s="6" t="s">
        <v>1116</v>
      </c>
      <c r="H162" s="6" t="s">
        <v>1117</v>
      </c>
      <c r="Q162" s="5">
        <v>12</v>
      </c>
      <c r="R162" s="5">
        <v>12</v>
      </c>
      <c r="S162" s="5">
        <v>12</v>
      </c>
      <c r="AH162" s="67"/>
      <c r="AI162" s="67"/>
      <c r="AJ162" s="67"/>
      <c r="AK162" s="67"/>
      <c r="AL162" s="67"/>
      <c r="AM162" s="69">
        <f t="shared" si="9"/>
        <v>36</v>
      </c>
      <c r="AN162" s="5">
        <f t="shared" si="6"/>
        <v>3</v>
      </c>
    </row>
    <row r="163" spans="2:40" ht="15.75" customHeight="1">
      <c r="B163" s="6" t="s">
        <v>88</v>
      </c>
      <c r="C163" s="7" t="s">
        <v>259</v>
      </c>
      <c r="D163" s="7">
        <v>43897834</v>
      </c>
      <c r="E163" s="8">
        <v>840003004463786</v>
      </c>
      <c r="F163" s="9">
        <v>43095</v>
      </c>
      <c r="G163" s="6" t="s">
        <v>256</v>
      </c>
      <c r="H163" s="6" t="s">
        <v>257</v>
      </c>
      <c r="I163" s="50" t="s">
        <v>258</v>
      </c>
      <c r="J163" s="30">
        <v>36</v>
      </c>
      <c r="AH163" s="67"/>
      <c r="AI163" s="67"/>
      <c r="AJ163" s="67"/>
      <c r="AK163" s="67"/>
      <c r="AL163" s="67"/>
      <c r="AM163" s="69">
        <f t="shared" si="9"/>
        <v>36</v>
      </c>
      <c r="AN163" s="5">
        <f t="shared" si="6"/>
        <v>1</v>
      </c>
    </row>
    <row r="164" spans="2:40" ht="15.75" customHeight="1">
      <c r="B164" s="6" t="s">
        <v>50</v>
      </c>
      <c r="C164" s="7" t="s">
        <v>363</v>
      </c>
      <c r="D164" s="7">
        <v>491990</v>
      </c>
      <c r="E164" s="8">
        <v>840003141345221</v>
      </c>
      <c r="F164" s="9"/>
      <c r="G164" s="6" t="s">
        <v>364</v>
      </c>
      <c r="H164" s="6" t="s">
        <v>365</v>
      </c>
      <c r="I164" s="50" t="s">
        <v>81</v>
      </c>
      <c r="J164" s="30">
        <v>35</v>
      </c>
      <c r="AH164" s="67"/>
      <c r="AI164" s="67"/>
      <c r="AJ164" s="67"/>
      <c r="AK164" s="67"/>
      <c r="AL164" s="67"/>
      <c r="AM164" s="69">
        <f t="shared" si="9"/>
        <v>35</v>
      </c>
      <c r="AN164" s="5">
        <f t="shared" si="6"/>
        <v>1</v>
      </c>
    </row>
    <row r="165" spans="2:40" ht="15.75" customHeight="1">
      <c r="B165" s="6" t="s">
        <v>39</v>
      </c>
      <c r="C165" s="7" t="s">
        <v>99</v>
      </c>
      <c r="D165" s="7" t="s">
        <v>100</v>
      </c>
      <c r="E165" s="8">
        <v>840003005282992</v>
      </c>
      <c r="F165" s="9">
        <v>43015</v>
      </c>
      <c r="G165" s="6" t="s">
        <v>101</v>
      </c>
      <c r="H165" s="6" t="s">
        <v>102</v>
      </c>
      <c r="I165" s="50" t="s">
        <v>103</v>
      </c>
      <c r="J165" s="30">
        <v>28</v>
      </c>
      <c r="L165" s="5">
        <v>6</v>
      </c>
      <c r="AH165" s="67"/>
      <c r="AI165" s="67"/>
      <c r="AJ165" s="67"/>
      <c r="AK165" s="67"/>
      <c r="AL165" s="67"/>
      <c r="AM165" s="69">
        <f t="shared" si="9"/>
        <v>34</v>
      </c>
      <c r="AN165" s="5">
        <f t="shared" si="6"/>
        <v>2</v>
      </c>
    </row>
    <row r="166" spans="2:40" ht="15.75" customHeight="1">
      <c r="B166" s="6" t="s">
        <v>199</v>
      </c>
      <c r="C166" s="7" t="s">
        <v>210</v>
      </c>
      <c r="D166" s="7" t="s">
        <v>211</v>
      </c>
      <c r="F166" s="9">
        <v>42988</v>
      </c>
      <c r="G166" s="6" t="s">
        <v>212</v>
      </c>
      <c r="H166" s="6" t="s">
        <v>213</v>
      </c>
      <c r="I166" s="50" t="s">
        <v>214</v>
      </c>
      <c r="J166" s="30">
        <v>12</v>
      </c>
      <c r="N166" s="5">
        <v>6</v>
      </c>
      <c r="O166" s="5">
        <v>6</v>
      </c>
      <c r="P166" s="5">
        <v>10</v>
      </c>
      <c r="AH166" s="67"/>
      <c r="AI166" s="67"/>
      <c r="AJ166" s="67"/>
      <c r="AK166" s="67"/>
      <c r="AL166" s="67"/>
      <c r="AM166" s="69">
        <f t="shared" si="9"/>
        <v>34</v>
      </c>
      <c r="AN166" s="5">
        <f t="shared" si="6"/>
        <v>4</v>
      </c>
    </row>
    <row r="167" spans="2:40" ht="15.75" customHeight="1">
      <c r="B167" s="6" t="s">
        <v>88</v>
      </c>
      <c r="C167" s="7" t="s">
        <v>230</v>
      </c>
      <c r="D167" s="7" t="s">
        <v>231</v>
      </c>
      <c r="E167" s="8">
        <v>840003005312778</v>
      </c>
      <c r="F167" s="9">
        <v>43242</v>
      </c>
      <c r="G167" s="6" t="s">
        <v>232</v>
      </c>
      <c r="H167" s="6" t="s">
        <v>233</v>
      </c>
      <c r="I167" s="50" t="s">
        <v>234</v>
      </c>
      <c r="J167" s="30">
        <v>8</v>
      </c>
      <c r="Z167" s="5">
        <v>6</v>
      </c>
      <c r="AA167" s="5">
        <v>10</v>
      </c>
      <c r="AB167" s="5">
        <v>10</v>
      </c>
      <c r="AH167" s="67"/>
      <c r="AI167" s="67"/>
      <c r="AJ167" s="67"/>
      <c r="AK167" s="67"/>
      <c r="AL167" s="67"/>
      <c r="AM167" s="69">
        <f t="shared" si="9"/>
        <v>34</v>
      </c>
      <c r="AN167" s="5">
        <f t="shared" si="6"/>
        <v>4</v>
      </c>
    </row>
    <row r="168" spans="2:40" ht="15.75" customHeight="1">
      <c r="B168" s="6" t="s">
        <v>17</v>
      </c>
      <c r="C168" s="7" t="s">
        <v>1145</v>
      </c>
      <c r="D168" s="7">
        <v>3456144</v>
      </c>
      <c r="E168" s="8"/>
      <c r="F168" s="9">
        <v>43157</v>
      </c>
      <c r="G168" s="6" t="s">
        <v>261</v>
      </c>
      <c r="H168" s="6" t="s">
        <v>262</v>
      </c>
      <c r="I168" s="50" t="s">
        <v>1146</v>
      </c>
      <c r="Z168" s="5">
        <v>6</v>
      </c>
      <c r="AC168" s="5">
        <v>12</v>
      </c>
      <c r="AD168" s="5">
        <v>16</v>
      </c>
      <c r="AH168" s="67"/>
      <c r="AI168" s="67"/>
      <c r="AJ168" s="67"/>
      <c r="AK168" s="67"/>
      <c r="AL168" s="67"/>
      <c r="AM168" s="69">
        <f t="shared" si="9"/>
        <v>34</v>
      </c>
      <c r="AN168" s="5">
        <f t="shared" si="6"/>
        <v>3</v>
      </c>
    </row>
    <row r="169" spans="2:40" ht="15.75" customHeight="1">
      <c r="B169" s="6" t="s">
        <v>22</v>
      </c>
      <c r="C169" s="7" t="s">
        <v>345</v>
      </c>
      <c r="D169" s="7"/>
      <c r="E169" s="8">
        <v>840003136793878</v>
      </c>
      <c r="F169" s="9"/>
      <c r="G169" s="6" t="s">
        <v>342</v>
      </c>
      <c r="H169" s="6" t="s">
        <v>343</v>
      </c>
      <c r="I169" s="50" t="s">
        <v>314</v>
      </c>
      <c r="J169" s="30">
        <v>33</v>
      </c>
      <c r="AH169" s="67"/>
      <c r="AI169" s="67"/>
      <c r="AJ169" s="67"/>
      <c r="AK169" s="67"/>
      <c r="AL169" s="67"/>
      <c r="AM169" s="69">
        <f t="shared" si="9"/>
        <v>33</v>
      </c>
      <c r="AN169" s="5">
        <f t="shared" si="6"/>
        <v>1</v>
      </c>
    </row>
    <row r="170" spans="2:40" ht="15.75" customHeight="1">
      <c r="B170" s="6" t="s">
        <v>11</v>
      </c>
      <c r="C170" s="7">
        <v>811</v>
      </c>
      <c r="D170" s="7" t="s">
        <v>396</v>
      </c>
      <c r="F170" s="9">
        <v>43157</v>
      </c>
      <c r="G170" s="6" t="s">
        <v>391</v>
      </c>
      <c r="H170" s="6" t="s">
        <v>392</v>
      </c>
      <c r="I170" s="50" t="s">
        <v>397</v>
      </c>
      <c r="J170" s="30">
        <v>12</v>
      </c>
      <c r="L170" s="5">
        <v>20</v>
      </c>
      <c r="AH170" s="67"/>
      <c r="AI170" s="67"/>
      <c r="AJ170" s="67"/>
      <c r="AK170" s="67"/>
      <c r="AL170" s="67"/>
      <c r="AM170" s="69">
        <f t="shared" si="9"/>
        <v>32</v>
      </c>
      <c r="AN170" s="5">
        <f t="shared" si="6"/>
        <v>2</v>
      </c>
    </row>
    <row r="171" spans="2:40" ht="15.75" customHeight="1">
      <c r="B171" s="6" t="s">
        <v>22</v>
      </c>
      <c r="C171" s="7" t="s">
        <v>381</v>
      </c>
      <c r="D171" s="7"/>
      <c r="E171" s="8">
        <v>840003127946491</v>
      </c>
      <c r="F171" s="9">
        <v>43206</v>
      </c>
      <c r="G171" s="6" t="s">
        <v>382</v>
      </c>
      <c r="H171" s="6" t="s">
        <v>383</v>
      </c>
      <c r="I171" s="50" t="s">
        <v>384</v>
      </c>
      <c r="J171" s="30">
        <v>32</v>
      </c>
      <c r="AH171" s="67"/>
      <c r="AI171" s="67"/>
      <c r="AJ171" s="67"/>
      <c r="AK171" s="67"/>
      <c r="AL171" s="67"/>
      <c r="AM171" s="69">
        <f t="shared" si="9"/>
        <v>32</v>
      </c>
      <c r="AN171" s="5">
        <f t="shared" si="6"/>
        <v>1</v>
      </c>
    </row>
    <row r="172" spans="2:40" ht="15.75" customHeight="1">
      <c r="B172" s="6" t="s">
        <v>22</v>
      </c>
      <c r="D172" s="7"/>
      <c r="E172" s="8">
        <v>840003199828667</v>
      </c>
      <c r="F172" s="9"/>
      <c r="G172" s="6" t="s">
        <v>374</v>
      </c>
      <c r="H172" s="6" t="s">
        <v>423</v>
      </c>
      <c r="J172" s="30">
        <v>32</v>
      </c>
      <c r="AH172" s="67"/>
      <c r="AI172" s="67"/>
      <c r="AJ172" s="67"/>
      <c r="AK172" s="67"/>
      <c r="AL172" s="67"/>
      <c r="AM172" s="69">
        <f t="shared" si="9"/>
        <v>32</v>
      </c>
      <c r="AN172" s="5">
        <f t="shared" si="6"/>
        <v>1</v>
      </c>
    </row>
    <row r="173" spans="2:40" ht="15.75" customHeight="1">
      <c r="B173" s="6" t="s">
        <v>22</v>
      </c>
      <c r="C173" s="7" t="s">
        <v>97</v>
      </c>
      <c r="D173" s="7"/>
      <c r="E173" s="8">
        <v>840003005312777</v>
      </c>
      <c r="F173" s="9">
        <v>43251</v>
      </c>
      <c r="G173" s="6" t="s">
        <v>95</v>
      </c>
      <c r="H173" s="6" t="s">
        <v>92</v>
      </c>
      <c r="I173" s="50" t="s">
        <v>98</v>
      </c>
      <c r="J173" s="30">
        <v>12</v>
      </c>
      <c r="AA173" s="5">
        <v>10</v>
      </c>
      <c r="AB173" s="5">
        <v>10</v>
      </c>
      <c r="AH173" s="67"/>
      <c r="AI173" s="67"/>
      <c r="AJ173" s="67"/>
      <c r="AK173" s="67"/>
      <c r="AL173" s="67"/>
      <c r="AM173" s="69">
        <f t="shared" si="9"/>
        <v>32</v>
      </c>
      <c r="AN173" s="5">
        <f t="shared" si="6"/>
        <v>3</v>
      </c>
    </row>
    <row r="174" spans="2:40" ht="15.75" customHeight="1">
      <c r="B174" s="6" t="s">
        <v>50</v>
      </c>
      <c r="C174" s="7" t="s">
        <v>52</v>
      </c>
      <c r="D174" s="7">
        <v>494535</v>
      </c>
      <c r="E174" s="8">
        <v>840003004471265</v>
      </c>
      <c r="F174" s="9">
        <v>43192</v>
      </c>
      <c r="G174" s="6" t="s">
        <v>53</v>
      </c>
      <c r="H174" s="6" t="s">
        <v>54</v>
      </c>
      <c r="I174" s="50" t="s">
        <v>55</v>
      </c>
      <c r="J174" s="30">
        <v>32</v>
      </c>
      <c r="AH174" s="67"/>
      <c r="AI174" s="67"/>
      <c r="AJ174" s="67"/>
      <c r="AK174" s="67"/>
      <c r="AL174" s="67"/>
      <c r="AM174" s="69">
        <f t="shared" si="9"/>
        <v>32</v>
      </c>
      <c r="AN174" s="5">
        <f t="shared" si="6"/>
        <v>1</v>
      </c>
    </row>
    <row r="175" spans="2:40" ht="15.75" customHeight="1">
      <c r="B175" s="6" t="s">
        <v>69</v>
      </c>
      <c r="C175" s="7" t="s">
        <v>594</v>
      </c>
      <c r="D175" s="7">
        <v>4275045</v>
      </c>
      <c r="E175" s="8">
        <v>840003130065389</v>
      </c>
      <c r="F175" s="9">
        <v>43197</v>
      </c>
      <c r="G175" s="6" t="s">
        <v>45</v>
      </c>
      <c r="H175" s="6" t="s">
        <v>588</v>
      </c>
      <c r="I175" s="50" t="s">
        <v>340</v>
      </c>
      <c r="J175" s="30">
        <v>32</v>
      </c>
      <c r="AH175" s="67"/>
      <c r="AI175" s="67"/>
      <c r="AJ175" s="67"/>
      <c r="AK175" s="67"/>
      <c r="AL175" s="67"/>
      <c r="AM175" s="69">
        <f t="shared" si="9"/>
        <v>32</v>
      </c>
      <c r="AN175" s="5">
        <f t="shared" si="6"/>
        <v>1</v>
      </c>
    </row>
    <row r="176" spans="2:40" ht="15.75" customHeight="1">
      <c r="B176" s="6" t="s">
        <v>17</v>
      </c>
      <c r="C176" s="7" t="s">
        <v>26</v>
      </c>
      <c r="D176" s="7">
        <v>3487664</v>
      </c>
      <c r="F176" s="9">
        <v>43132</v>
      </c>
      <c r="G176" s="6" t="s">
        <v>27</v>
      </c>
      <c r="H176" s="6" t="s">
        <v>28</v>
      </c>
      <c r="I176" s="50" t="s">
        <v>29</v>
      </c>
      <c r="J176" s="30">
        <v>8</v>
      </c>
      <c r="AG176" s="5">
        <v>12</v>
      </c>
      <c r="AK176" s="5">
        <v>12</v>
      </c>
      <c r="AM176" s="69">
        <f>SUM(J176:AK176)</f>
        <v>32</v>
      </c>
      <c r="AN176" s="5">
        <f t="shared" si="6"/>
        <v>3</v>
      </c>
    </row>
    <row r="177" spans="2:40" ht="15.75" customHeight="1">
      <c r="B177" s="6" t="s">
        <v>48</v>
      </c>
      <c r="C177" s="7" t="s">
        <v>946</v>
      </c>
      <c r="D177" s="7">
        <v>395026</v>
      </c>
      <c r="E177" s="8">
        <v>840003006382759</v>
      </c>
      <c r="F177" s="9">
        <v>43217</v>
      </c>
      <c r="G177" s="6" t="s">
        <v>947</v>
      </c>
      <c r="H177" s="6" t="s">
        <v>948</v>
      </c>
      <c r="I177" s="50" t="s">
        <v>668</v>
      </c>
      <c r="J177" s="30">
        <v>7</v>
      </c>
      <c r="X177" s="5">
        <v>12</v>
      </c>
      <c r="Y177" s="5">
        <v>12</v>
      </c>
      <c r="AH177" s="67"/>
      <c r="AI177" s="67"/>
      <c r="AJ177" s="67"/>
      <c r="AK177" s="67"/>
      <c r="AL177" s="67"/>
      <c r="AM177" s="69">
        <f aca="true" t="shared" si="10" ref="AM177:AM182">SUM(J177:AF177)</f>
        <v>31</v>
      </c>
      <c r="AN177" s="5">
        <f t="shared" si="6"/>
        <v>3</v>
      </c>
    </row>
    <row r="178" spans="2:40" ht="15.75" customHeight="1">
      <c r="B178" s="6" t="s">
        <v>39</v>
      </c>
      <c r="C178" s="7" t="s">
        <v>40</v>
      </c>
      <c r="D178" s="7" t="s">
        <v>41</v>
      </c>
      <c r="F178" s="9">
        <v>43213</v>
      </c>
      <c r="G178" s="6" t="s">
        <v>42</v>
      </c>
      <c r="H178" s="6" t="s">
        <v>43</v>
      </c>
      <c r="I178" s="50" t="s">
        <v>44</v>
      </c>
      <c r="O178" s="5">
        <v>12</v>
      </c>
      <c r="P178" s="5">
        <v>12</v>
      </c>
      <c r="S178" s="5">
        <v>6</v>
      </c>
      <c r="AH178" s="67"/>
      <c r="AI178" s="67"/>
      <c r="AJ178" s="67"/>
      <c r="AK178" s="67"/>
      <c r="AL178" s="67"/>
      <c r="AM178" s="69">
        <f t="shared" si="10"/>
        <v>30</v>
      </c>
      <c r="AN178" s="5">
        <f t="shared" si="6"/>
        <v>3</v>
      </c>
    </row>
    <row r="179" spans="2:40" ht="15.75" customHeight="1">
      <c r="B179" s="6" t="s">
        <v>409</v>
      </c>
      <c r="C179" s="7" t="s">
        <v>410</v>
      </c>
      <c r="D179" s="7" t="s">
        <v>411</v>
      </c>
      <c r="E179" s="8">
        <v>840003203298299</v>
      </c>
      <c r="F179" s="9">
        <v>43229</v>
      </c>
      <c r="G179" s="6" t="s">
        <v>406</v>
      </c>
      <c r="H179" s="6" t="s">
        <v>407</v>
      </c>
      <c r="I179" s="50" t="s">
        <v>412</v>
      </c>
      <c r="J179" s="30">
        <v>18</v>
      </c>
      <c r="Z179" s="5">
        <v>10</v>
      </c>
      <c r="AH179" s="67"/>
      <c r="AI179" s="67"/>
      <c r="AJ179" s="67"/>
      <c r="AK179" s="67"/>
      <c r="AL179" s="67"/>
      <c r="AM179" s="69">
        <f t="shared" si="10"/>
        <v>28</v>
      </c>
      <c r="AN179" s="5">
        <f t="shared" si="6"/>
        <v>2</v>
      </c>
    </row>
    <row r="180" spans="2:40" ht="15.75" customHeight="1">
      <c r="B180" s="6" t="s">
        <v>60</v>
      </c>
      <c r="C180" s="7" t="s">
        <v>474</v>
      </c>
      <c r="D180" s="7">
        <v>491984</v>
      </c>
      <c r="F180" s="9">
        <v>43143</v>
      </c>
      <c r="G180" s="6" t="s">
        <v>480</v>
      </c>
      <c r="H180" s="6" t="s">
        <v>476</v>
      </c>
      <c r="I180" s="50" t="s">
        <v>81</v>
      </c>
      <c r="N180" s="5">
        <v>16</v>
      </c>
      <c r="P180" s="5">
        <v>12</v>
      </c>
      <c r="AH180" s="67"/>
      <c r="AI180" s="67"/>
      <c r="AJ180" s="67"/>
      <c r="AK180" s="67"/>
      <c r="AL180" s="67"/>
      <c r="AM180" s="69">
        <f t="shared" si="10"/>
        <v>28</v>
      </c>
      <c r="AN180" s="5">
        <f t="shared" si="6"/>
        <v>2</v>
      </c>
    </row>
    <row r="181" spans="2:40" ht="15.75" customHeight="1">
      <c r="B181" s="6" t="s">
        <v>11</v>
      </c>
      <c r="C181" s="7">
        <v>3108</v>
      </c>
      <c r="D181" s="7" t="s">
        <v>619</v>
      </c>
      <c r="E181" s="8">
        <v>840003144182870</v>
      </c>
      <c r="F181" s="9">
        <v>43169</v>
      </c>
      <c r="G181" s="6" t="s">
        <v>620</v>
      </c>
      <c r="H181" s="6" t="s">
        <v>617</v>
      </c>
      <c r="I181" s="50" t="s">
        <v>621</v>
      </c>
      <c r="J181" s="30">
        <v>12</v>
      </c>
      <c r="L181" s="5">
        <v>15</v>
      </c>
      <c r="AH181" s="67"/>
      <c r="AI181" s="67"/>
      <c r="AJ181" s="67"/>
      <c r="AK181" s="67"/>
      <c r="AL181" s="67"/>
      <c r="AM181" s="69">
        <f t="shared" si="10"/>
        <v>27</v>
      </c>
      <c r="AN181" s="5">
        <f t="shared" si="6"/>
        <v>2</v>
      </c>
    </row>
    <row r="182" spans="2:40" ht="15.75" customHeight="1">
      <c r="B182" s="6" t="s">
        <v>22</v>
      </c>
      <c r="D182" s="7"/>
      <c r="E182" s="8">
        <v>840003146669184</v>
      </c>
      <c r="F182" s="9"/>
      <c r="G182" s="6" t="s">
        <v>544</v>
      </c>
      <c r="H182" s="6" t="s">
        <v>545</v>
      </c>
      <c r="I182" s="50" t="s">
        <v>547</v>
      </c>
      <c r="J182" s="30">
        <v>27</v>
      </c>
      <c r="AH182" s="67"/>
      <c r="AI182" s="67"/>
      <c r="AJ182" s="67"/>
      <c r="AK182" s="67"/>
      <c r="AL182" s="67"/>
      <c r="AM182" s="69">
        <f t="shared" si="10"/>
        <v>27</v>
      </c>
      <c r="AN182" s="5">
        <f t="shared" si="6"/>
        <v>1</v>
      </c>
    </row>
    <row r="183" spans="2:40" ht="15.75" customHeight="1">
      <c r="B183" s="6" t="s">
        <v>11</v>
      </c>
      <c r="C183" s="7">
        <v>1823</v>
      </c>
      <c r="D183" s="7" t="s">
        <v>390</v>
      </c>
      <c r="E183" s="8">
        <v>840003201786156</v>
      </c>
      <c r="F183" s="9">
        <v>43233</v>
      </c>
      <c r="G183" s="6" t="s">
        <v>391</v>
      </c>
      <c r="H183" s="6" t="s">
        <v>392</v>
      </c>
      <c r="I183" s="50" t="s">
        <v>393</v>
      </c>
      <c r="J183" s="30">
        <v>15</v>
      </c>
      <c r="L183" s="5">
        <v>6</v>
      </c>
      <c r="AI183" s="5">
        <v>6</v>
      </c>
      <c r="AM183" s="69">
        <f>SUM(J183:AJ183)</f>
        <v>27</v>
      </c>
      <c r="AN183" s="5">
        <f t="shared" si="6"/>
        <v>3</v>
      </c>
    </row>
    <row r="184" spans="2:40" ht="15.75" customHeight="1">
      <c r="B184" s="6" t="s">
        <v>174</v>
      </c>
      <c r="C184" s="7" t="s">
        <v>950</v>
      </c>
      <c r="D184" s="7" t="s">
        <v>951</v>
      </c>
      <c r="E184" s="8">
        <v>840003006382774</v>
      </c>
      <c r="F184" s="9">
        <v>43200</v>
      </c>
      <c r="G184" s="6" t="s">
        <v>947</v>
      </c>
      <c r="H184" s="6" t="s">
        <v>948</v>
      </c>
      <c r="I184" s="50" t="s">
        <v>898</v>
      </c>
      <c r="J184" s="30">
        <v>26</v>
      </c>
      <c r="Q184" s="67"/>
      <c r="R184" s="67"/>
      <c r="AH184" s="67"/>
      <c r="AI184" s="67"/>
      <c r="AJ184" s="67"/>
      <c r="AK184" s="67"/>
      <c r="AL184" s="67"/>
      <c r="AM184" s="69">
        <f aca="true" t="shared" si="11" ref="AM184:AM198">SUM(J184:AF184)</f>
        <v>26</v>
      </c>
      <c r="AN184" s="5">
        <f t="shared" si="6"/>
        <v>1</v>
      </c>
    </row>
    <row r="185" spans="2:40" ht="15.75" customHeight="1">
      <c r="B185" s="6" t="s">
        <v>17</v>
      </c>
      <c r="C185" s="7" t="s">
        <v>497</v>
      </c>
      <c r="D185" s="7">
        <v>3444944</v>
      </c>
      <c r="E185" s="8">
        <v>840003145396150</v>
      </c>
      <c r="F185" s="9">
        <v>43128</v>
      </c>
      <c r="G185" s="6" t="s">
        <v>498</v>
      </c>
      <c r="H185" s="6" t="s">
        <v>493</v>
      </c>
      <c r="I185" s="50" t="s">
        <v>499</v>
      </c>
      <c r="J185" s="30">
        <v>25</v>
      </c>
      <c r="AH185" s="67"/>
      <c r="AI185" s="67"/>
      <c r="AJ185" s="67"/>
      <c r="AK185" s="67"/>
      <c r="AL185" s="67"/>
      <c r="AM185" s="69">
        <f t="shared" si="11"/>
        <v>25</v>
      </c>
      <c r="AN185" s="5">
        <f t="shared" si="6"/>
        <v>1</v>
      </c>
    </row>
    <row r="186" spans="2:40" ht="15.75" customHeight="1">
      <c r="B186" s="6" t="s">
        <v>39</v>
      </c>
      <c r="C186" s="7" t="s">
        <v>1001</v>
      </c>
      <c r="D186" s="7"/>
      <c r="E186" s="8"/>
      <c r="F186" s="9">
        <v>43185</v>
      </c>
      <c r="G186" s="6" t="s">
        <v>1002</v>
      </c>
      <c r="H186" s="6" t="s">
        <v>1003</v>
      </c>
      <c r="I186" s="50" t="s">
        <v>1004</v>
      </c>
      <c r="K186" s="5">
        <v>24</v>
      </c>
      <c r="AH186" s="67"/>
      <c r="AI186" s="67"/>
      <c r="AJ186" s="67"/>
      <c r="AK186" s="67"/>
      <c r="AL186" s="67"/>
      <c r="AM186" s="69">
        <f t="shared" si="11"/>
        <v>24</v>
      </c>
      <c r="AN186" s="5">
        <f t="shared" si="6"/>
        <v>1</v>
      </c>
    </row>
    <row r="187" spans="2:40" ht="15.75" customHeight="1">
      <c r="B187" s="6" t="s">
        <v>39</v>
      </c>
      <c r="C187" s="7" t="s">
        <v>1023</v>
      </c>
      <c r="D187" s="7" t="s">
        <v>1026</v>
      </c>
      <c r="E187" s="8"/>
      <c r="F187" s="9">
        <v>43168</v>
      </c>
      <c r="G187" s="6" t="s">
        <v>42</v>
      </c>
      <c r="H187" s="6" t="s">
        <v>1027</v>
      </c>
      <c r="I187" s="50" t="s">
        <v>1029</v>
      </c>
      <c r="V187" s="5">
        <v>12</v>
      </c>
      <c r="W187" s="5">
        <v>12</v>
      </c>
      <c r="AH187" s="67"/>
      <c r="AI187" s="67"/>
      <c r="AJ187" s="67"/>
      <c r="AK187" s="67"/>
      <c r="AL187" s="67"/>
      <c r="AM187" s="69">
        <f t="shared" si="11"/>
        <v>24</v>
      </c>
      <c r="AN187" s="5">
        <f t="shared" si="6"/>
        <v>2</v>
      </c>
    </row>
    <row r="188" spans="2:40" ht="15.75" customHeight="1">
      <c r="B188" s="6" t="s">
        <v>48</v>
      </c>
      <c r="C188" s="7" t="s">
        <v>543</v>
      </c>
      <c r="D188" s="7">
        <v>396281</v>
      </c>
      <c r="E188" s="8">
        <v>840003146669219</v>
      </c>
      <c r="F188" s="9">
        <v>43225</v>
      </c>
      <c r="G188" s="6" t="s">
        <v>544</v>
      </c>
      <c r="H188" s="6" t="s">
        <v>545</v>
      </c>
      <c r="I188" s="50" t="s">
        <v>546</v>
      </c>
      <c r="J188" s="30">
        <v>24</v>
      </c>
      <c r="AH188" s="67"/>
      <c r="AI188" s="67"/>
      <c r="AJ188" s="67"/>
      <c r="AK188" s="67"/>
      <c r="AL188" s="67"/>
      <c r="AM188" s="69">
        <f t="shared" si="11"/>
        <v>24</v>
      </c>
      <c r="AN188" s="5">
        <f t="shared" si="6"/>
        <v>1</v>
      </c>
    </row>
    <row r="189" spans="2:40" ht="15.75" customHeight="1">
      <c r="B189" s="6" t="s">
        <v>48</v>
      </c>
      <c r="C189" s="12" t="s">
        <v>998</v>
      </c>
      <c r="D189" s="7" t="s">
        <v>999</v>
      </c>
      <c r="E189" s="8">
        <v>840003140563509</v>
      </c>
      <c r="F189" s="9">
        <v>43190</v>
      </c>
      <c r="G189" s="6" t="s">
        <v>995</v>
      </c>
      <c r="H189" s="6" t="s">
        <v>996</v>
      </c>
      <c r="I189" s="50" t="s">
        <v>1000</v>
      </c>
      <c r="V189" s="5">
        <v>12</v>
      </c>
      <c r="W189" s="5">
        <v>12</v>
      </c>
      <c r="AH189" s="67"/>
      <c r="AI189" s="67"/>
      <c r="AJ189" s="67"/>
      <c r="AK189" s="67"/>
      <c r="AL189" s="67"/>
      <c r="AM189" s="69">
        <f t="shared" si="11"/>
        <v>24</v>
      </c>
      <c r="AN189" s="5">
        <f t="shared" si="6"/>
        <v>2</v>
      </c>
    </row>
    <row r="190" spans="2:40" ht="15.75" customHeight="1">
      <c r="B190" s="6" t="s">
        <v>22</v>
      </c>
      <c r="C190" s="7" t="s">
        <v>322</v>
      </c>
      <c r="D190" s="7"/>
      <c r="E190" s="8">
        <v>840003143914254</v>
      </c>
      <c r="F190" s="9">
        <v>43119</v>
      </c>
      <c r="G190" s="6" t="s">
        <v>316</v>
      </c>
      <c r="H190" s="6" t="s">
        <v>317</v>
      </c>
      <c r="I190" s="50" t="s">
        <v>323</v>
      </c>
      <c r="J190" s="30">
        <v>24</v>
      </c>
      <c r="AH190" s="67"/>
      <c r="AI190" s="67"/>
      <c r="AJ190" s="67"/>
      <c r="AK190" s="67"/>
      <c r="AL190" s="67"/>
      <c r="AM190" s="69">
        <f t="shared" si="11"/>
        <v>24</v>
      </c>
      <c r="AN190" s="5">
        <f t="shared" si="6"/>
        <v>1</v>
      </c>
    </row>
    <row r="191" spans="2:40" ht="15.75" customHeight="1">
      <c r="B191" s="6" t="s">
        <v>88</v>
      </c>
      <c r="C191" s="7">
        <v>711</v>
      </c>
      <c r="D191" s="7">
        <v>43894083</v>
      </c>
      <c r="E191" s="8">
        <v>840003128622896</v>
      </c>
      <c r="F191" s="9">
        <v>43023</v>
      </c>
      <c r="G191" s="6" t="s">
        <v>189</v>
      </c>
      <c r="H191" s="6" t="s">
        <v>185</v>
      </c>
      <c r="I191" s="50" t="s">
        <v>190</v>
      </c>
      <c r="J191" s="30">
        <v>24</v>
      </c>
      <c r="AH191" s="67"/>
      <c r="AI191" s="67"/>
      <c r="AJ191" s="67"/>
      <c r="AK191" s="67"/>
      <c r="AL191" s="67"/>
      <c r="AM191" s="69">
        <f t="shared" si="11"/>
        <v>24</v>
      </c>
      <c r="AN191" s="5">
        <f t="shared" si="6"/>
        <v>1</v>
      </c>
    </row>
    <row r="192" spans="2:40" ht="15.75" customHeight="1">
      <c r="B192" s="6" t="s">
        <v>88</v>
      </c>
      <c r="C192" s="7" t="s">
        <v>376</v>
      </c>
      <c r="D192" s="7" t="s">
        <v>467</v>
      </c>
      <c r="E192" s="8">
        <v>840003149515847</v>
      </c>
      <c r="F192" s="9">
        <v>43192</v>
      </c>
      <c r="G192" s="6" t="s">
        <v>468</v>
      </c>
      <c r="H192" s="6" t="s">
        <v>469</v>
      </c>
      <c r="I192" s="50" t="s">
        <v>470</v>
      </c>
      <c r="Q192" s="5">
        <v>12</v>
      </c>
      <c r="R192" s="5">
        <v>12</v>
      </c>
      <c r="AH192" s="67"/>
      <c r="AI192" s="67"/>
      <c r="AJ192" s="67"/>
      <c r="AK192" s="67"/>
      <c r="AL192" s="67"/>
      <c r="AM192" s="69">
        <f t="shared" si="11"/>
        <v>24</v>
      </c>
      <c r="AN192" s="5">
        <f t="shared" si="6"/>
        <v>2</v>
      </c>
    </row>
    <row r="193" spans="2:40" ht="15.75" customHeight="1">
      <c r="B193" s="6" t="s">
        <v>60</v>
      </c>
      <c r="C193" s="7" t="s">
        <v>462</v>
      </c>
      <c r="D193" s="7">
        <v>494589</v>
      </c>
      <c r="E193" s="8">
        <v>840003203549882</v>
      </c>
      <c r="F193" s="9">
        <v>43167</v>
      </c>
      <c r="G193" s="6" t="s">
        <v>459</v>
      </c>
      <c r="H193" s="6" t="s">
        <v>460</v>
      </c>
      <c r="I193" s="50" t="s">
        <v>463</v>
      </c>
      <c r="J193" s="30">
        <v>24</v>
      </c>
      <c r="AH193" s="67"/>
      <c r="AI193" s="67"/>
      <c r="AJ193" s="67"/>
      <c r="AK193" s="67"/>
      <c r="AL193" s="67"/>
      <c r="AM193" s="69">
        <f t="shared" si="11"/>
        <v>24</v>
      </c>
      <c r="AN193" s="5">
        <f t="shared" si="6"/>
        <v>1</v>
      </c>
    </row>
    <row r="194" spans="2:40" ht="15.75" customHeight="1">
      <c r="B194" s="6" t="s">
        <v>17</v>
      </c>
      <c r="C194" s="7" t="s">
        <v>254</v>
      </c>
      <c r="D194" s="7">
        <v>3473713</v>
      </c>
      <c r="E194" s="8">
        <v>840003014730385</v>
      </c>
      <c r="F194" s="9">
        <v>43132</v>
      </c>
      <c r="G194" s="6" t="s">
        <v>1012</v>
      </c>
      <c r="H194" s="6" t="s">
        <v>1013</v>
      </c>
      <c r="I194" s="50" t="s">
        <v>1014</v>
      </c>
      <c r="K194" s="5">
        <v>12</v>
      </c>
      <c r="L194" s="5">
        <v>10</v>
      </c>
      <c r="AH194" s="67"/>
      <c r="AI194" s="67"/>
      <c r="AJ194" s="67"/>
      <c r="AK194" s="67"/>
      <c r="AL194" s="67"/>
      <c r="AM194" s="69">
        <f t="shared" si="11"/>
        <v>22</v>
      </c>
      <c r="AN194" s="5">
        <f aca="true" t="shared" si="12" ref="AN194:AN257">COUNT(J194:AL194)</f>
        <v>2</v>
      </c>
    </row>
    <row r="195" spans="2:40" ht="15.75" customHeight="1">
      <c r="B195" s="5" t="s">
        <v>906</v>
      </c>
      <c r="C195" s="12" t="s">
        <v>254</v>
      </c>
      <c r="D195" s="7">
        <v>3489340</v>
      </c>
      <c r="E195" s="11">
        <v>840003204376997</v>
      </c>
      <c r="F195" s="9">
        <v>43224</v>
      </c>
      <c r="G195" s="5" t="s">
        <v>885</v>
      </c>
      <c r="H195" s="5" t="s">
        <v>886</v>
      </c>
      <c r="I195" s="50" t="s">
        <v>1009</v>
      </c>
      <c r="K195" s="5">
        <v>10</v>
      </c>
      <c r="M195" s="5">
        <v>12</v>
      </c>
      <c r="AH195" s="67"/>
      <c r="AI195" s="67"/>
      <c r="AJ195" s="67"/>
      <c r="AK195" s="67"/>
      <c r="AL195" s="67"/>
      <c r="AM195" s="69">
        <f t="shared" si="11"/>
        <v>22</v>
      </c>
      <c r="AN195" s="5">
        <f t="shared" si="12"/>
        <v>2</v>
      </c>
    </row>
    <row r="196" spans="2:40" ht="15.75" customHeight="1">
      <c r="B196" s="5" t="s">
        <v>906</v>
      </c>
      <c r="C196" s="12" t="s">
        <v>954</v>
      </c>
      <c r="D196" s="7">
        <v>3494528</v>
      </c>
      <c r="E196" s="11">
        <v>840003006382754</v>
      </c>
      <c r="F196" s="9">
        <v>43192</v>
      </c>
      <c r="G196" s="5" t="s">
        <v>952</v>
      </c>
      <c r="H196" s="5" t="s">
        <v>948</v>
      </c>
      <c r="I196" s="50" t="s">
        <v>949</v>
      </c>
      <c r="Q196" s="5">
        <v>12</v>
      </c>
      <c r="R196" s="5">
        <v>10</v>
      </c>
      <c r="AM196" s="69">
        <f t="shared" si="11"/>
        <v>22</v>
      </c>
      <c r="AN196" s="5">
        <f t="shared" si="12"/>
        <v>2</v>
      </c>
    </row>
    <row r="197" spans="2:40" ht="15.75" customHeight="1">
      <c r="B197" s="6" t="s">
        <v>88</v>
      </c>
      <c r="C197" s="7">
        <v>1018</v>
      </c>
      <c r="D197" s="7" t="s">
        <v>207</v>
      </c>
      <c r="E197" s="8">
        <v>840003141345224</v>
      </c>
      <c r="F197" s="9">
        <v>43195</v>
      </c>
      <c r="G197" s="6" t="s">
        <v>208</v>
      </c>
      <c r="H197" s="6" t="s">
        <v>205</v>
      </c>
      <c r="I197" s="50" t="s">
        <v>206</v>
      </c>
      <c r="J197" s="30">
        <v>21</v>
      </c>
      <c r="AM197" s="69">
        <f t="shared" si="11"/>
        <v>21</v>
      </c>
      <c r="AN197" s="5">
        <f t="shared" si="12"/>
        <v>1</v>
      </c>
    </row>
    <row r="198" spans="2:40" ht="15.75" customHeight="1">
      <c r="B198" s="6" t="s">
        <v>17</v>
      </c>
      <c r="C198" s="7" t="s">
        <v>373</v>
      </c>
      <c r="D198" s="7">
        <v>3437097</v>
      </c>
      <c r="E198" s="8">
        <v>840003148642317</v>
      </c>
      <c r="F198" s="9">
        <v>43038</v>
      </c>
      <c r="G198" s="6" t="s">
        <v>374</v>
      </c>
      <c r="H198" s="6" t="s">
        <v>371</v>
      </c>
      <c r="I198" s="50" t="s">
        <v>375</v>
      </c>
      <c r="J198" s="30">
        <v>15</v>
      </c>
      <c r="K198" s="5">
        <v>6</v>
      </c>
      <c r="AM198" s="69">
        <f t="shared" si="11"/>
        <v>21</v>
      </c>
      <c r="AN198" s="5">
        <f t="shared" si="12"/>
        <v>2</v>
      </c>
    </row>
    <row r="199" spans="2:40" ht="15.75" customHeight="1">
      <c r="B199" s="6" t="s">
        <v>906</v>
      </c>
      <c r="C199" s="7" t="s">
        <v>129</v>
      </c>
      <c r="D199" s="7">
        <v>3396472</v>
      </c>
      <c r="E199" s="8">
        <v>840003143914251</v>
      </c>
      <c r="F199" s="9">
        <v>43136</v>
      </c>
      <c r="G199" s="6" t="s">
        <v>130</v>
      </c>
      <c r="H199" s="6" t="s">
        <v>131</v>
      </c>
      <c r="I199" s="50" t="s">
        <v>132</v>
      </c>
      <c r="J199" s="30">
        <v>9</v>
      </c>
      <c r="AJ199" s="5">
        <v>12</v>
      </c>
      <c r="AM199" s="69">
        <f>SUM(J199:AJ199)</f>
        <v>21</v>
      </c>
      <c r="AN199" s="5">
        <f t="shared" si="12"/>
        <v>2</v>
      </c>
    </row>
    <row r="200" spans="2:40" ht="15.75" customHeight="1">
      <c r="B200" s="6" t="s">
        <v>48</v>
      </c>
      <c r="C200" s="7" t="s">
        <v>402</v>
      </c>
      <c r="D200" s="7" t="s">
        <v>542</v>
      </c>
      <c r="E200" s="8">
        <v>840003128686206</v>
      </c>
      <c r="F200" s="9">
        <v>43208</v>
      </c>
      <c r="G200" s="6" t="s">
        <v>538</v>
      </c>
      <c r="H200" s="6" t="s">
        <v>539</v>
      </c>
      <c r="I200" s="50" t="s">
        <v>540</v>
      </c>
      <c r="J200" s="30">
        <v>14</v>
      </c>
      <c r="M200" s="5">
        <v>6</v>
      </c>
      <c r="AM200" s="69">
        <f aca="true" t="shared" si="13" ref="AM200:AM233">SUM(J200:AF200)</f>
        <v>20</v>
      </c>
      <c r="AN200" s="5">
        <f t="shared" si="12"/>
        <v>2</v>
      </c>
    </row>
    <row r="201" spans="2:40" ht="15.75" customHeight="1">
      <c r="B201" s="6" t="s">
        <v>88</v>
      </c>
      <c r="C201" s="7" t="s">
        <v>218</v>
      </c>
      <c r="D201" s="7" t="s">
        <v>219</v>
      </c>
      <c r="E201" s="8">
        <v>840003008595344</v>
      </c>
      <c r="F201" s="9">
        <v>43149</v>
      </c>
      <c r="G201" s="6" t="s">
        <v>220</v>
      </c>
      <c r="H201" s="6" t="s">
        <v>221</v>
      </c>
      <c r="I201" s="50" t="s">
        <v>222</v>
      </c>
      <c r="J201" s="30">
        <v>20</v>
      </c>
      <c r="AM201" s="69">
        <f t="shared" si="13"/>
        <v>20</v>
      </c>
      <c r="AN201" s="5">
        <f t="shared" si="12"/>
        <v>1</v>
      </c>
    </row>
    <row r="202" spans="2:40" ht="15.75" customHeight="1">
      <c r="B202" s="6" t="s">
        <v>60</v>
      </c>
      <c r="C202" s="7" t="s">
        <v>474</v>
      </c>
      <c r="D202" s="7">
        <v>491984</v>
      </c>
      <c r="F202" s="9">
        <v>43143</v>
      </c>
      <c r="G202" s="6" t="s">
        <v>475</v>
      </c>
      <c r="H202" s="6" t="s">
        <v>476</v>
      </c>
      <c r="I202" s="50" t="s">
        <v>81</v>
      </c>
      <c r="J202" s="30">
        <v>20</v>
      </c>
      <c r="AM202" s="69">
        <f t="shared" si="13"/>
        <v>20</v>
      </c>
      <c r="AN202" s="5">
        <f t="shared" si="12"/>
        <v>1</v>
      </c>
    </row>
    <row r="203" spans="2:40" ht="15.75" customHeight="1">
      <c r="B203" s="6" t="s">
        <v>17</v>
      </c>
      <c r="C203" s="7" t="s">
        <v>604</v>
      </c>
      <c r="D203" s="7">
        <v>3405931</v>
      </c>
      <c r="E203" s="8">
        <v>840003144279430</v>
      </c>
      <c r="F203" s="9">
        <v>43109</v>
      </c>
      <c r="G203" s="6" t="s">
        <v>605</v>
      </c>
      <c r="H203" s="6" t="s">
        <v>602</v>
      </c>
      <c r="I203" s="50" t="s">
        <v>603</v>
      </c>
      <c r="J203" s="30">
        <v>20</v>
      </c>
      <c r="AM203" s="69">
        <f t="shared" si="13"/>
        <v>20</v>
      </c>
      <c r="AN203" s="5">
        <f t="shared" si="12"/>
        <v>1</v>
      </c>
    </row>
    <row r="204" spans="2:40" ht="15.75" customHeight="1">
      <c r="B204" s="6" t="s">
        <v>906</v>
      </c>
      <c r="C204" s="7" t="s">
        <v>113</v>
      </c>
      <c r="D204" s="7">
        <v>3440308</v>
      </c>
      <c r="E204" s="8">
        <v>840003142146043</v>
      </c>
      <c r="F204" s="9">
        <v>43198</v>
      </c>
      <c r="G204" s="6" t="s">
        <v>114</v>
      </c>
      <c r="H204" s="6" t="s">
        <v>115</v>
      </c>
      <c r="I204" s="50" t="s">
        <v>116</v>
      </c>
      <c r="J204" s="30">
        <v>20</v>
      </c>
      <c r="AM204" s="69">
        <f t="shared" si="13"/>
        <v>20</v>
      </c>
      <c r="AN204" s="5">
        <f t="shared" si="12"/>
        <v>1</v>
      </c>
    </row>
    <row r="205" spans="2:40" ht="15.75" customHeight="1">
      <c r="B205" s="6" t="s">
        <v>906</v>
      </c>
      <c r="C205" s="7" t="s">
        <v>601</v>
      </c>
      <c r="D205" s="7">
        <v>3405930</v>
      </c>
      <c r="E205" s="8">
        <v>840003144279428</v>
      </c>
      <c r="F205" s="9">
        <v>43116</v>
      </c>
      <c r="G205" s="6" t="s">
        <v>67</v>
      </c>
      <c r="H205" s="6" t="s">
        <v>602</v>
      </c>
      <c r="I205" s="50" t="s">
        <v>603</v>
      </c>
      <c r="J205" s="30">
        <v>20</v>
      </c>
      <c r="AM205" s="69">
        <f t="shared" si="13"/>
        <v>20</v>
      </c>
      <c r="AN205" s="5">
        <f t="shared" si="12"/>
        <v>1</v>
      </c>
    </row>
    <row r="206" spans="2:40" ht="15.75" customHeight="1">
      <c r="B206" s="6" t="s">
        <v>39</v>
      </c>
      <c r="C206" s="7" t="s">
        <v>1022</v>
      </c>
      <c r="D206" s="7" t="s">
        <v>1025</v>
      </c>
      <c r="E206" s="8"/>
      <c r="F206" s="9">
        <v>42986</v>
      </c>
      <c r="G206" s="6" t="s">
        <v>42</v>
      </c>
      <c r="H206" s="6" t="s">
        <v>1027</v>
      </c>
      <c r="I206" s="50" t="s">
        <v>1029</v>
      </c>
      <c r="K206" s="5">
        <v>18</v>
      </c>
      <c r="AM206" s="69">
        <f t="shared" si="13"/>
        <v>18</v>
      </c>
      <c r="AN206" s="5">
        <f t="shared" si="12"/>
        <v>1</v>
      </c>
    </row>
    <row r="207" spans="2:40" ht="15.75" customHeight="1">
      <c r="B207" s="6" t="s">
        <v>39</v>
      </c>
      <c r="C207" s="7">
        <v>145</v>
      </c>
      <c r="D207" s="7" t="s">
        <v>1040</v>
      </c>
      <c r="E207" s="8"/>
      <c r="F207" s="9">
        <v>43045</v>
      </c>
      <c r="G207" s="6" t="s">
        <v>1043</v>
      </c>
      <c r="H207" s="6" t="s">
        <v>1027</v>
      </c>
      <c r="I207" s="50" t="s">
        <v>1044</v>
      </c>
      <c r="K207" s="5">
        <v>12</v>
      </c>
      <c r="M207" s="5">
        <v>6</v>
      </c>
      <c r="AM207" s="69">
        <f t="shared" si="13"/>
        <v>18</v>
      </c>
      <c r="AN207" s="5">
        <f t="shared" si="12"/>
        <v>2</v>
      </c>
    </row>
    <row r="208" spans="2:40" ht="15.75" customHeight="1">
      <c r="B208" s="6" t="s">
        <v>174</v>
      </c>
      <c r="C208" s="7" t="s">
        <v>507</v>
      </c>
      <c r="D208" s="7" t="s">
        <v>508</v>
      </c>
      <c r="F208" s="9">
        <v>43179</v>
      </c>
      <c r="G208" s="6" t="s">
        <v>313</v>
      </c>
      <c r="H208" s="6" t="s">
        <v>509</v>
      </c>
      <c r="I208" s="50" t="s">
        <v>510</v>
      </c>
      <c r="J208" s="30">
        <v>18</v>
      </c>
      <c r="AM208" s="69">
        <f t="shared" si="13"/>
        <v>18</v>
      </c>
      <c r="AN208" s="5">
        <f t="shared" si="12"/>
        <v>1</v>
      </c>
    </row>
    <row r="209" spans="2:40" ht="15.75" customHeight="1">
      <c r="B209" s="6" t="s">
        <v>22</v>
      </c>
      <c r="C209" s="7" t="s">
        <v>485</v>
      </c>
      <c r="D209" s="7"/>
      <c r="E209" s="8">
        <v>840003201445710</v>
      </c>
      <c r="F209" s="9">
        <v>43183</v>
      </c>
      <c r="G209" s="6" t="s">
        <v>487</v>
      </c>
      <c r="H209" s="6" t="s">
        <v>488</v>
      </c>
      <c r="I209" s="50" t="s">
        <v>489</v>
      </c>
      <c r="J209" s="30">
        <v>18</v>
      </c>
      <c r="AM209" s="69">
        <f t="shared" si="13"/>
        <v>18</v>
      </c>
      <c r="AN209" s="5">
        <f t="shared" si="12"/>
        <v>1</v>
      </c>
    </row>
    <row r="210" spans="2:40" ht="15.75" customHeight="1">
      <c r="B210" s="6" t="s">
        <v>88</v>
      </c>
      <c r="C210" s="7">
        <v>825</v>
      </c>
      <c r="D210" s="7" t="s">
        <v>405</v>
      </c>
      <c r="E210" s="8">
        <v>840003203498298</v>
      </c>
      <c r="F210" s="9">
        <v>43203</v>
      </c>
      <c r="G210" s="6" t="s">
        <v>406</v>
      </c>
      <c r="H210" s="6" t="s">
        <v>407</v>
      </c>
      <c r="I210" s="50" t="s">
        <v>408</v>
      </c>
      <c r="J210" s="30">
        <v>18</v>
      </c>
      <c r="AM210" s="69">
        <f t="shared" si="13"/>
        <v>18</v>
      </c>
      <c r="AN210" s="5">
        <f t="shared" si="12"/>
        <v>1</v>
      </c>
    </row>
    <row r="211" spans="2:40" ht="15.75" customHeight="1">
      <c r="B211" s="6" t="s">
        <v>906</v>
      </c>
      <c r="C211" s="7" t="s">
        <v>267</v>
      </c>
      <c r="D211" s="7">
        <v>3432414</v>
      </c>
      <c r="F211" s="9">
        <v>43109</v>
      </c>
      <c r="G211" s="6" t="s">
        <v>261</v>
      </c>
      <c r="H211" s="6" t="s">
        <v>262</v>
      </c>
      <c r="I211" s="50" t="s">
        <v>268</v>
      </c>
      <c r="N211" s="5">
        <v>6</v>
      </c>
      <c r="O211" s="5">
        <v>6</v>
      </c>
      <c r="P211" s="5">
        <v>6</v>
      </c>
      <c r="AM211" s="69">
        <f t="shared" si="13"/>
        <v>18</v>
      </c>
      <c r="AN211" s="5">
        <f t="shared" si="12"/>
        <v>3</v>
      </c>
    </row>
    <row r="212" spans="2:40" ht="15.75" customHeight="1">
      <c r="B212" s="6" t="s">
        <v>199</v>
      </c>
      <c r="C212" s="7" t="s">
        <v>1113</v>
      </c>
      <c r="D212" s="7" t="s">
        <v>1114</v>
      </c>
      <c r="E212" s="11">
        <v>840003143086881</v>
      </c>
      <c r="F212" s="9">
        <v>43286</v>
      </c>
      <c r="G212" s="6" t="s">
        <v>1033</v>
      </c>
      <c r="H212" s="6" t="s">
        <v>1030</v>
      </c>
      <c r="I212" s="50" t="s">
        <v>1115</v>
      </c>
      <c r="M212" s="5">
        <v>16</v>
      </c>
      <c r="AM212" s="69">
        <f t="shared" si="13"/>
        <v>16</v>
      </c>
      <c r="AN212" s="5">
        <f t="shared" si="12"/>
        <v>1</v>
      </c>
    </row>
    <row r="213" spans="2:40" ht="15.75" customHeight="1">
      <c r="B213" s="6" t="s">
        <v>22</v>
      </c>
      <c r="C213" s="7">
        <v>7125</v>
      </c>
      <c r="D213" s="7"/>
      <c r="E213" s="8">
        <v>840003145530515</v>
      </c>
      <c r="F213" s="9">
        <v>43041</v>
      </c>
      <c r="G213" s="6" t="s">
        <v>252</v>
      </c>
      <c r="H213" s="6" t="s">
        <v>248</v>
      </c>
      <c r="J213" s="30">
        <v>16</v>
      </c>
      <c r="AM213" s="69">
        <f t="shared" si="13"/>
        <v>16</v>
      </c>
      <c r="AN213" s="5">
        <f t="shared" si="12"/>
        <v>1</v>
      </c>
    </row>
    <row r="214" spans="2:40" ht="15.75" customHeight="1">
      <c r="B214" s="6" t="s">
        <v>60</v>
      </c>
      <c r="C214" s="7" t="s">
        <v>61</v>
      </c>
      <c r="D214" s="7">
        <v>493209</v>
      </c>
      <c r="E214" s="8">
        <v>840003004471309</v>
      </c>
      <c r="F214" s="9">
        <v>43160</v>
      </c>
      <c r="G214" s="6" t="s">
        <v>62</v>
      </c>
      <c r="H214" s="6" t="s">
        <v>54</v>
      </c>
      <c r="I214" s="50" t="s">
        <v>63</v>
      </c>
      <c r="J214" s="30">
        <v>16</v>
      </c>
      <c r="AM214" s="69">
        <f t="shared" si="13"/>
        <v>16</v>
      </c>
      <c r="AN214" s="5">
        <f t="shared" si="12"/>
        <v>1</v>
      </c>
    </row>
    <row r="215" spans="2:40" ht="15.75" customHeight="1">
      <c r="B215" s="6" t="s">
        <v>50</v>
      </c>
      <c r="C215" s="7" t="s">
        <v>271</v>
      </c>
      <c r="D215" s="7">
        <v>495195</v>
      </c>
      <c r="E215" s="8">
        <v>840003151992316</v>
      </c>
      <c r="F215" s="9">
        <v>43221</v>
      </c>
      <c r="G215" s="6" t="s">
        <v>272</v>
      </c>
      <c r="H215" s="6" t="s">
        <v>273</v>
      </c>
      <c r="I215" s="50" t="s">
        <v>274</v>
      </c>
      <c r="J215" s="30">
        <v>16</v>
      </c>
      <c r="AM215" s="69">
        <f t="shared" si="13"/>
        <v>16</v>
      </c>
      <c r="AN215" s="5">
        <f t="shared" si="12"/>
        <v>1</v>
      </c>
    </row>
    <row r="216" spans="2:40" ht="15.75" customHeight="1">
      <c r="B216" s="6" t="s">
        <v>17</v>
      </c>
      <c r="C216" s="7" t="s">
        <v>320</v>
      </c>
      <c r="D216" s="7">
        <v>3478302</v>
      </c>
      <c r="E216" s="8">
        <v>840003143914257</v>
      </c>
      <c r="F216" s="9">
        <v>43223</v>
      </c>
      <c r="G216" s="6" t="s">
        <v>316</v>
      </c>
      <c r="H216" s="6" t="s">
        <v>317</v>
      </c>
      <c r="I216" s="50" t="s">
        <v>132</v>
      </c>
      <c r="L216" s="5">
        <v>16</v>
      </c>
      <c r="AM216" s="69">
        <f t="shared" si="13"/>
        <v>16</v>
      </c>
      <c r="AN216" s="5">
        <f t="shared" si="12"/>
        <v>1</v>
      </c>
    </row>
    <row r="217" spans="2:40" ht="15.75" customHeight="1">
      <c r="B217" s="6" t="s">
        <v>244</v>
      </c>
      <c r="C217" s="7" t="s">
        <v>245</v>
      </c>
      <c r="D217" s="7" t="s">
        <v>246</v>
      </c>
      <c r="E217" s="46">
        <v>840003145530513</v>
      </c>
      <c r="F217" s="9">
        <v>43007</v>
      </c>
      <c r="G217" s="6" t="s">
        <v>247</v>
      </c>
      <c r="H217" s="6" t="s">
        <v>248</v>
      </c>
      <c r="I217" s="50" t="s">
        <v>249</v>
      </c>
      <c r="J217" s="30">
        <v>12</v>
      </c>
      <c r="AM217" s="69">
        <f t="shared" si="13"/>
        <v>12</v>
      </c>
      <c r="AN217" s="5">
        <f t="shared" si="12"/>
        <v>1</v>
      </c>
    </row>
    <row r="218" spans="2:40" ht="15.75" customHeight="1">
      <c r="B218" s="6" t="s">
        <v>88</v>
      </c>
      <c r="C218" s="7" t="s">
        <v>520</v>
      </c>
      <c r="D218" s="7" t="s">
        <v>521</v>
      </c>
      <c r="E218" s="8">
        <v>840003203839970</v>
      </c>
      <c r="F218" s="9">
        <v>43059</v>
      </c>
      <c r="G218" s="6" t="s">
        <v>522</v>
      </c>
      <c r="H218" s="6" t="s">
        <v>523</v>
      </c>
      <c r="I218" s="50" t="s">
        <v>524</v>
      </c>
      <c r="J218" s="30">
        <v>12</v>
      </c>
      <c r="AM218" s="69">
        <f t="shared" si="13"/>
        <v>12</v>
      </c>
      <c r="AN218" s="5">
        <f t="shared" si="12"/>
        <v>1</v>
      </c>
    </row>
    <row r="219" spans="2:40" ht="15.75" customHeight="1">
      <c r="B219" s="6" t="s">
        <v>50</v>
      </c>
      <c r="C219" s="7">
        <v>7145</v>
      </c>
      <c r="D219" s="7">
        <v>490035</v>
      </c>
      <c r="E219" s="8">
        <v>840003144279439</v>
      </c>
      <c r="F219" s="9">
        <v>43042</v>
      </c>
      <c r="G219" s="6" t="s">
        <v>529</v>
      </c>
      <c r="H219" s="6" t="s">
        <v>530</v>
      </c>
      <c r="I219" s="50" t="s">
        <v>531</v>
      </c>
      <c r="J219" s="30">
        <v>12</v>
      </c>
      <c r="AM219" s="69">
        <f t="shared" si="13"/>
        <v>12</v>
      </c>
      <c r="AN219" s="5">
        <f t="shared" si="12"/>
        <v>1</v>
      </c>
    </row>
    <row r="220" spans="2:40" ht="15.75" customHeight="1">
      <c r="B220" s="6" t="s">
        <v>50</v>
      </c>
      <c r="C220" s="7" t="s">
        <v>97</v>
      </c>
      <c r="D220" s="7">
        <v>493711</v>
      </c>
      <c r="E220" s="8">
        <v>840003005312777</v>
      </c>
      <c r="F220" s="9">
        <v>43251</v>
      </c>
      <c r="G220" s="6" t="s">
        <v>95</v>
      </c>
      <c r="H220" s="6" t="s">
        <v>92</v>
      </c>
      <c r="I220" s="50" t="s">
        <v>98</v>
      </c>
      <c r="Z220" s="5">
        <v>12</v>
      </c>
      <c r="AM220" s="69">
        <f t="shared" si="13"/>
        <v>12</v>
      </c>
      <c r="AN220" s="5">
        <f t="shared" si="12"/>
        <v>1</v>
      </c>
    </row>
    <row r="221" spans="2:40" ht="15.75" customHeight="1">
      <c r="B221" s="6" t="s">
        <v>556</v>
      </c>
      <c r="C221" s="7" t="s">
        <v>127</v>
      </c>
      <c r="D221" s="7">
        <v>3894765</v>
      </c>
      <c r="E221" s="8">
        <v>840003141210616</v>
      </c>
      <c r="F221" s="9">
        <v>43115</v>
      </c>
      <c r="G221" s="6" t="s">
        <v>645</v>
      </c>
      <c r="H221" s="6" t="s">
        <v>643</v>
      </c>
      <c r="I221" s="50" t="s">
        <v>646</v>
      </c>
      <c r="J221" s="30">
        <v>12</v>
      </c>
      <c r="AM221" s="69">
        <f t="shared" si="13"/>
        <v>12</v>
      </c>
      <c r="AN221" s="5">
        <f t="shared" si="12"/>
        <v>1</v>
      </c>
    </row>
    <row r="222" spans="2:40" ht="15.75" customHeight="1">
      <c r="B222" s="6" t="s">
        <v>73</v>
      </c>
      <c r="C222" s="7" t="s">
        <v>264</v>
      </c>
      <c r="D222" s="7" t="s">
        <v>265</v>
      </c>
      <c r="E222" s="8">
        <v>840003008580869</v>
      </c>
      <c r="F222" s="9">
        <v>43184</v>
      </c>
      <c r="G222" s="6" t="s">
        <v>261</v>
      </c>
      <c r="H222" s="6" t="s">
        <v>262</v>
      </c>
      <c r="I222" s="50" t="s">
        <v>266</v>
      </c>
      <c r="J222" s="30">
        <v>12</v>
      </c>
      <c r="AM222" s="69">
        <f t="shared" si="13"/>
        <v>12</v>
      </c>
      <c r="AN222" s="5">
        <f t="shared" si="12"/>
        <v>1</v>
      </c>
    </row>
    <row r="223" spans="2:40" ht="15.75" customHeight="1">
      <c r="B223" s="6" t="s">
        <v>906</v>
      </c>
      <c r="D223" s="7"/>
      <c r="E223" s="8">
        <v>840003004461631</v>
      </c>
      <c r="F223" s="9"/>
      <c r="G223" s="6" t="s">
        <v>272</v>
      </c>
      <c r="H223" s="6" t="s">
        <v>273</v>
      </c>
      <c r="I223" s="50" t="s">
        <v>279</v>
      </c>
      <c r="N223" s="5">
        <v>12</v>
      </c>
      <c r="AM223" s="69">
        <f t="shared" si="13"/>
        <v>12</v>
      </c>
      <c r="AN223" s="5">
        <f t="shared" si="12"/>
        <v>1</v>
      </c>
    </row>
    <row r="224" spans="2:40" ht="15.75" customHeight="1">
      <c r="B224" s="6" t="s">
        <v>39</v>
      </c>
      <c r="C224" s="7" t="s">
        <v>536</v>
      </c>
      <c r="D224" s="7" t="s">
        <v>970</v>
      </c>
      <c r="E224" s="8">
        <v>840003005283017</v>
      </c>
      <c r="F224" s="9">
        <v>43158</v>
      </c>
      <c r="G224" s="6" t="s">
        <v>252</v>
      </c>
      <c r="H224" s="6" t="s">
        <v>248</v>
      </c>
      <c r="I224" s="50" t="s">
        <v>103</v>
      </c>
      <c r="J224" s="30">
        <v>11</v>
      </c>
      <c r="AM224" s="69">
        <f t="shared" si="13"/>
        <v>11</v>
      </c>
      <c r="AN224" s="5">
        <f t="shared" si="12"/>
        <v>1</v>
      </c>
    </row>
    <row r="225" spans="2:40" ht="15.75" customHeight="1">
      <c r="B225" s="6" t="s">
        <v>39</v>
      </c>
      <c r="D225" s="7"/>
      <c r="E225" s="8">
        <v>840003005103280</v>
      </c>
      <c r="F225" s="9">
        <v>43139</v>
      </c>
      <c r="G225" s="6" t="s">
        <v>280</v>
      </c>
      <c r="H225" s="6" t="s">
        <v>281</v>
      </c>
      <c r="I225" s="50" t="s">
        <v>282</v>
      </c>
      <c r="J225" s="30">
        <v>11</v>
      </c>
      <c r="AM225" s="69">
        <f t="shared" si="13"/>
        <v>11</v>
      </c>
      <c r="AN225" s="5">
        <f t="shared" si="12"/>
        <v>1</v>
      </c>
    </row>
    <row r="226" spans="2:40" ht="15.75" customHeight="1">
      <c r="B226" s="6" t="s">
        <v>39</v>
      </c>
      <c r="C226" s="7">
        <v>8702</v>
      </c>
      <c r="D226" s="7" t="s">
        <v>352</v>
      </c>
      <c r="E226" s="8">
        <v>840003114817584</v>
      </c>
      <c r="F226" s="9">
        <v>43104</v>
      </c>
      <c r="G226" s="6" t="s">
        <v>353</v>
      </c>
      <c r="H226" s="6" t="s">
        <v>350</v>
      </c>
      <c r="I226" s="50" t="s">
        <v>354</v>
      </c>
      <c r="J226" s="30">
        <v>11</v>
      </c>
      <c r="AM226" s="69">
        <f t="shared" si="13"/>
        <v>11</v>
      </c>
      <c r="AN226" s="5">
        <f t="shared" si="12"/>
        <v>1</v>
      </c>
    </row>
    <row r="227" spans="2:40" ht="15.75" customHeight="1">
      <c r="B227" s="6" t="s">
        <v>39</v>
      </c>
      <c r="C227" s="7">
        <v>78</v>
      </c>
      <c r="D227" s="7" t="s">
        <v>167</v>
      </c>
      <c r="E227" s="8">
        <v>840003004438651</v>
      </c>
      <c r="F227" s="9">
        <v>43230</v>
      </c>
      <c r="G227" s="6" t="s">
        <v>164</v>
      </c>
      <c r="H227" s="6" t="s">
        <v>165</v>
      </c>
      <c r="I227" s="50" t="s">
        <v>166</v>
      </c>
      <c r="J227" s="30">
        <v>10</v>
      </c>
      <c r="AM227" s="69">
        <f t="shared" si="13"/>
        <v>10</v>
      </c>
      <c r="AN227" s="5">
        <f t="shared" si="12"/>
        <v>1</v>
      </c>
    </row>
    <row r="228" spans="2:40" ht="15.75" customHeight="1">
      <c r="B228" s="6" t="s">
        <v>22</v>
      </c>
      <c r="C228" s="7" t="s">
        <v>162</v>
      </c>
      <c r="D228" s="7"/>
      <c r="E228" s="8">
        <v>840003144458803</v>
      </c>
      <c r="F228" s="9">
        <v>43175</v>
      </c>
      <c r="G228" s="6" t="s">
        <v>159</v>
      </c>
      <c r="H228" s="6" t="s">
        <v>160</v>
      </c>
      <c r="I228" s="50" t="s">
        <v>163</v>
      </c>
      <c r="J228" s="30">
        <v>10</v>
      </c>
      <c r="AM228" s="69">
        <f t="shared" si="13"/>
        <v>10</v>
      </c>
      <c r="AN228" s="5">
        <f t="shared" si="12"/>
        <v>1</v>
      </c>
    </row>
    <row r="229" spans="2:40" ht="15.75" customHeight="1">
      <c r="B229" s="6" t="s">
        <v>22</v>
      </c>
      <c r="C229" s="7">
        <v>218</v>
      </c>
      <c r="D229" s="7"/>
      <c r="E229" s="8">
        <v>840003141345225</v>
      </c>
      <c r="F229" s="9">
        <v>43143</v>
      </c>
      <c r="G229" s="6" t="s">
        <v>208</v>
      </c>
      <c r="H229" s="6" t="s">
        <v>205</v>
      </c>
      <c r="I229" s="50" t="s">
        <v>209</v>
      </c>
      <c r="J229" s="30">
        <v>10</v>
      </c>
      <c r="AM229" s="69">
        <f t="shared" si="13"/>
        <v>10</v>
      </c>
      <c r="AN229" s="5">
        <f t="shared" si="12"/>
        <v>1</v>
      </c>
    </row>
    <row r="230" spans="2:40" ht="15.75" customHeight="1">
      <c r="B230" s="6" t="s">
        <v>69</v>
      </c>
      <c r="C230" s="7" t="s">
        <v>763</v>
      </c>
      <c r="D230" s="7" t="s">
        <v>1097</v>
      </c>
      <c r="E230" s="8">
        <v>840003139584418</v>
      </c>
      <c r="F230" s="9">
        <v>43154</v>
      </c>
      <c r="G230" s="6" t="s">
        <v>1091</v>
      </c>
      <c r="H230" s="6" t="s">
        <v>1092</v>
      </c>
      <c r="I230" s="50" t="s">
        <v>1098</v>
      </c>
      <c r="L230" s="5">
        <v>10</v>
      </c>
      <c r="AM230" s="69">
        <f t="shared" si="13"/>
        <v>10</v>
      </c>
      <c r="AN230" s="5">
        <f t="shared" si="12"/>
        <v>1</v>
      </c>
    </row>
    <row r="231" spans="2:40" ht="15.75" customHeight="1">
      <c r="B231" s="6" t="s">
        <v>73</v>
      </c>
      <c r="C231" s="7">
        <v>1803</v>
      </c>
      <c r="D231" s="7" t="s">
        <v>610</v>
      </c>
      <c r="F231" s="9">
        <v>43132</v>
      </c>
      <c r="G231" s="6" t="s">
        <v>609</v>
      </c>
      <c r="H231" s="6" t="s">
        <v>608</v>
      </c>
      <c r="I231" s="50" t="s">
        <v>611</v>
      </c>
      <c r="Z231" s="5">
        <v>10</v>
      </c>
      <c r="AM231" s="69">
        <f t="shared" si="13"/>
        <v>10</v>
      </c>
      <c r="AN231" s="5">
        <f t="shared" si="12"/>
        <v>1</v>
      </c>
    </row>
    <row r="232" spans="2:40" ht="15.75" customHeight="1">
      <c r="B232" s="6" t="s">
        <v>17</v>
      </c>
      <c r="C232" s="7" t="s">
        <v>260</v>
      </c>
      <c r="D232" s="7">
        <v>3401577</v>
      </c>
      <c r="F232" s="9">
        <v>43105</v>
      </c>
      <c r="G232" s="6" t="s">
        <v>261</v>
      </c>
      <c r="H232" s="6" t="s">
        <v>262</v>
      </c>
      <c r="I232" s="50" t="s">
        <v>263</v>
      </c>
      <c r="J232" s="30">
        <v>10</v>
      </c>
      <c r="AM232" s="69">
        <f t="shared" si="13"/>
        <v>10</v>
      </c>
      <c r="AN232" s="5">
        <f t="shared" si="12"/>
        <v>1</v>
      </c>
    </row>
    <row r="233" spans="2:40" ht="15.75" customHeight="1">
      <c r="B233" s="6" t="s">
        <v>17</v>
      </c>
      <c r="C233" s="7" t="s">
        <v>637</v>
      </c>
      <c r="D233" s="7">
        <v>3457714</v>
      </c>
      <c r="E233" s="8">
        <v>840003006362583</v>
      </c>
      <c r="F233" s="9">
        <v>43191</v>
      </c>
      <c r="G233" s="6" t="s">
        <v>634</v>
      </c>
      <c r="H233" s="6" t="s">
        <v>635</v>
      </c>
      <c r="I233" s="50" t="s">
        <v>638</v>
      </c>
      <c r="J233" s="30">
        <v>10</v>
      </c>
      <c r="AM233" s="69">
        <f t="shared" si="13"/>
        <v>10</v>
      </c>
      <c r="AN233" s="5">
        <f t="shared" si="12"/>
        <v>1</v>
      </c>
    </row>
    <row r="234" spans="2:40" ht="15" customHeight="1">
      <c r="B234" s="6" t="s">
        <v>50</v>
      </c>
      <c r="C234" s="7" t="s">
        <v>198</v>
      </c>
      <c r="D234" s="7">
        <v>493392</v>
      </c>
      <c r="E234" s="8">
        <v>840003141446204</v>
      </c>
      <c r="F234" s="9">
        <v>43151</v>
      </c>
      <c r="G234" s="6" t="s">
        <v>195</v>
      </c>
      <c r="H234" s="6" t="s">
        <v>196</v>
      </c>
      <c r="I234" s="50" t="s">
        <v>166</v>
      </c>
      <c r="AI234" s="5">
        <v>10</v>
      </c>
      <c r="AM234" s="69">
        <f>SUM(J234:AJ234)</f>
        <v>10</v>
      </c>
      <c r="AN234" s="5">
        <f t="shared" si="12"/>
        <v>1</v>
      </c>
    </row>
    <row r="235" spans="2:40" ht="15.75" customHeight="1">
      <c r="B235" s="6" t="s">
        <v>22</v>
      </c>
      <c r="C235" s="7">
        <v>88</v>
      </c>
      <c r="D235" s="7"/>
      <c r="E235" s="8">
        <v>840003139584425</v>
      </c>
      <c r="F235" s="9">
        <v>43273</v>
      </c>
      <c r="G235" s="6" t="s">
        <v>626</v>
      </c>
      <c r="H235" s="6" t="s">
        <v>624</v>
      </c>
      <c r="I235" s="50" t="s">
        <v>632</v>
      </c>
      <c r="J235" s="30">
        <v>9</v>
      </c>
      <c r="AM235" s="69">
        <f aca="true" t="shared" si="14" ref="AM235:AM266">SUM(J235:AF235)</f>
        <v>9</v>
      </c>
      <c r="AN235" s="5">
        <f t="shared" si="12"/>
        <v>1</v>
      </c>
    </row>
    <row r="236" spans="2:40" ht="15.75" customHeight="1">
      <c r="B236" s="6" t="s">
        <v>17</v>
      </c>
      <c r="C236" s="7" t="s">
        <v>955</v>
      </c>
      <c r="D236" s="7">
        <v>3444248</v>
      </c>
      <c r="E236" s="11">
        <v>840003005283002</v>
      </c>
      <c r="F236" s="9">
        <v>43160</v>
      </c>
      <c r="G236" s="6" t="s">
        <v>952</v>
      </c>
      <c r="H236" s="6" t="s">
        <v>948</v>
      </c>
      <c r="I236" s="50" t="s">
        <v>956</v>
      </c>
      <c r="J236" s="30">
        <v>9</v>
      </c>
      <c r="AM236" s="69">
        <f t="shared" si="14"/>
        <v>9</v>
      </c>
      <c r="AN236" s="5">
        <f t="shared" si="12"/>
        <v>1</v>
      </c>
    </row>
    <row r="237" spans="2:40" ht="15.75" customHeight="1">
      <c r="B237" s="6" t="s">
        <v>906</v>
      </c>
      <c r="C237" s="7" t="s">
        <v>633</v>
      </c>
      <c r="D237" s="7">
        <v>3452954</v>
      </c>
      <c r="E237" s="8">
        <v>840003145272405</v>
      </c>
      <c r="F237" s="9">
        <v>43165</v>
      </c>
      <c r="G237" s="6" t="s">
        <v>634</v>
      </c>
      <c r="H237" s="6" t="s">
        <v>635</v>
      </c>
      <c r="I237" s="50" t="s">
        <v>636</v>
      </c>
      <c r="J237" s="30">
        <v>9</v>
      </c>
      <c r="AM237" s="69">
        <f t="shared" si="14"/>
        <v>9</v>
      </c>
      <c r="AN237" s="5">
        <f t="shared" si="12"/>
        <v>1</v>
      </c>
    </row>
    <row r="238" spans="2:40" ht="15.75" customHeight="1">
      <c r="B238" s="6" t="s">
        <v>48</v>
      </c>
      <c r="C238" s="7" t="s">
        <v>276</v>
      </c>
      <c r="D238" s="7" t="s">
        <v>277</v>
      </c>
      <c r="E238" s="8">
        <v>840003151992317</v>
      </c>
      <c r="F238" s="9">
        <v>43160</v>
      </c>
      <c r="G238" s="6" t="s">
        <v>272</v>
      </c>
      <c r="H238" s="6" t="s">
        <v>273</v>
      </c>
      <c r="I238" s="50" t="s">
        <v>274</v>
      </c>
      <c r="J238" s="30">
        <v>8</v>
      </c>
      <c r="AE238" s="30"/>
      <c r="AF238" s="30"/>
      <c r="AG238" s="30"/>
      <c r="AH238" s="30"/>
      <c r="AI238" s="30"/>
      <c r="AJ238" s="30"/>
      <c r="AK238" s="30"/>
      <c r="AL238" s="30"/>
      <c r="AM238" s="69">
        <f t="shared" si="14"/>
        <v>8</v>
      </c>
      <c r="AN238" s="5">
        <f t="shared" si="12"/>
        <v>1</v>
      </c>
    </row>
    <row r="239" spans="2:53" ht="15.75" customHeight="1">
      <c r="B239" s="26" t="s">
        <v>22</v>
      </c>
      <c r="C239" s="37"/>
      <c r="D239" s="27"/>
      <c r="E239" s="28">
        <v>840003142294903</v>
      </c>
      <c r="F239" s="29"/>
      <c r="G239" s="26" t="s">
        <v>585</v>
      </c>
      <c r="H239" s="26" t="s">
        <v>582</v>
      </c>
      <c r="I239" s="50" t="s">
        <v>431</v>
      </c>
      <c r="J239" s="30">
        <v>8</v>
      </c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69">
        <f t="shared" si="14"/>
        <v>8</v>
      </c>
      <c r="AN239" s="5">
        <f t="shared" si="12"/>
        <v>1</v>
      </c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</row>
    <row r="240" spans="2:40" ht="15.75" customHeight="1">
      <c r="B240" s="6" t="s">
        <v>88</v>
      </c>
      <c r="C240" s="7">
        <v>809</v>
      </c>
      <c r="D240" s="7" t="s">
        <v>183</v>
      </c>
      <c r="E240" s="8">
        <v>840003203548846</v>
      </c>
      <c r="F240" s="9">
        <v>43225</v>
      </c>
      <c r="G240" s="6" t="s">
        <v>184</v>
      </c>
      <c r="H240" s="6" t="s">
        <v>185</v>
      </c>
      <c r="I240" s="50" t="s">
        <v>186</v>
      </c>
      <c r="J240" s="30">
        <v>8</v>
      </c>
      <c r="AH240" s="30"/>
      <c r="AI240" s="30"/>
      <c r="AJ240" s="30"/>
      <c r="AK240" s="30"/>
      <c r="AL240" s="30"/>
      <c r="AM240" s="69">
        <f t="shared" si="14"/>
        <v>8</v>
      </c>
      <c r="AN240" s="5">
        <f t="shared" si="12"/>
        <v>1</v>
      </c>
    </row>
    <row r="241" spans="2:40" ht="15.75" customHeight="1">
      <c r="B241" s="6" t="s">
        <v>88</v>
      </c>
      <c r="C241" s="7">
        <v>875</v>
      </c>
      <c r="D241" s="7">
        <v>43945351</v>
      </c>
      <c r="E241" s="8">
        <v>840003141446203</v>
      </c>
      <c r="F241" s="9">
        <v>43161</v>
      </c>
      <c r="G241" s="6" t="s">
        <v>195</v>
      </c>
      <c r="H241" s="6" t="s">
        <v>196</v>
      </c>
      <c r="I241" s="50" t="s">
        <v>197</v>
      </c>
      <c r="J241" s="30">
        <v>8</v>
      </c>
      <c r="AE241" s="63"/>
      <c r="AF241" s="63"/>
      <c r="AG241" s="63"/>
      <c r="AH241" s="63"/>
      <c r="AI241" s="63"/>
      <c r="AJ241" s="63"/>
      <c r="AK241" s="63"/>
      <c r="AL241" s="63"/>
      <c r="AM241" s="69">
        <f t="shared" si="14"/>
        <v>8</v>
      </c>
      <c r="AN241" s="5">
        <f t="shared" si="12"/>
        <v>1</v>
      </c>
    </row>
    <row r="242" spans="2:40" ht="15.75" customHeight="1">
      <c r="B242" s="95" t="s">
        <v>50</v>
      </c>
      <c r="C242" s="96" t="s">
        <v>94</v>
      </c>
      <c r="D242" s="96">
        <v>493231</v>
      </c>
      <c r="E242" s="97">
        <v>840003005312773</v>
      </c>
      <c r="F242" s="98">
        <v>43134</v>
      </c>
      <c r="G242" s="95" t="s">
        <v>95</v>
      </c>
      <c r="H242" s="95" t="s">
        <v>92</v>
      </c>
      <c r="I242" s="50" t="s">
        <v>96</v>
      </c>
      <c r="J242" s="30">
        <v>8</v>
      </c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30"/>
      <c r="AF242" s="30"/>
      <c r="AG242" s="30"/>
      <c r="AH242" s="30"/>
      <c r="AI242" s="30"/>
      <c r="AJ242" s="30"/>
      <c r="AK242" s="30"/>
      <c r="AL242" s="30"/>
      <c r="AM242" s="69">
        <f t="shared" si="14"/>
        <v>8</v>
      </c>
      <c r="AN242" s="5">
        <f t="shared" si="12"/>
        <v>1</v>
      </c>
    </row>
    <row r="243" spans="2:53" ht="15.75" customHeight="1">
      <c r="B243" s="26" t="s">
        <v>69</v>
      </c>
      <c r="C243" s="27" t="s">
        <v>144</v>
      </c>
      <c r="D243" s="27" t="s">
        <v>145</v>
      </c>
      <c r="E243" s="28">
        <v>840003004470828</v>
      </c>
      <c r="F243" s="29">
        <v>43171</v>
      </c>
      <c r="G243" s="26" t="s">
        <v>146</v>
      </c>
      <c r="H243" s="26" t="s">
        <v>147</v>
      </c>
      <c r="I243" s="50" t="s">
        <v>148</v>
      </c>
      <c r="J243" s="30">
        <v>8</v>
      </c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69">
        <f t="shared" si="14"/>
        <v>8</v>
      </c>
      <c r="AN243" s="5">
        <f t="shared" si="12"/>
        <v>1</v>
      </c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</row>
    <row r="244" spans="2:40" ht="15.75" customHeight="1">
      <c r="B244" s="6" t="s">
        <v>17</v>
      </c>
      <c r="C244" s="7" t="s">
        <v>402</v>
      </c>
      <c r="D244" s="7">
        <v>3428989</v>
      </c>
      <c r="E244" s="8">
        <v>840003135295734</v>
      </c>
      <c r="F244" s="9">
        <v>43228</v>
      </c>
      <c r="G244" s="6" t="s">
        <v>538</v>
      </c>
      <c r="H244" s="6" t="s">
        <v>539</v>
      </c>
      <c r="I244" s="50" t="s">
        <v>540</v>
      </c>
      <c r="J244" s="30">
        <v>8</v>
      </c>
      <c r="AM244" s="69">
        <f t="shared" si="14"/>
        <v>8</v>
      </c>
      <c r="AN244" s="5">
        <f t="shared" si="12"/>
        <v>1</v>
      </c>
    </row>
    <row r="245" spans="2:40" ht="15.75" customHeight="1">
      <c r="B245" s="95" t="s">
        <v>48</v>
      </c>
      <c r="C245" s="96" t="s">
        <v>450</v>
      </c>
      <c r="D245" s="96">
        <v>396371</v>
      </c>
      <c r="E245" s="97">
        <v>840003014730392</v>
      </c>
      <c r="F245" s="98">
        <v>43191</v>
      </c>
      <c r="G245" s="95" t="s">
        <v>220</v>
      </c>
      <c r="H245" s="95" t="s">
        <v>451</v>
      </c>
      <c r="I245" s="50" t="s">
        <v>452</v>
      </c>
      <c r="J245" s="30">
        <v>7</v>
      </c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9">
        <f t="shared" si="14"/>
        <v>7</v>
      </c>
      <c r="AN245" s="5">
        <f t="shared" si="12"/>
        <v>1</v>
      </c>
    </row>
    <row r="246" spans="2:40" ht="15.75" customHeight="1">
      <c r="B246" s="95" t="s">
        <v>88</v>
      </c>
      <c r="C246" s="96">
        <v>802</v>
      </c>
      <c r="D246" s="96">
        <v>43933943</v>
      </c>
      <c r="E246" s="97">
        <v>840003148525519</v>
      </c>
      <c r="F246" s="98">
        <v>43102</v>
      </c>
      <c r="G246" s="95" t="s">
        <v>187</v>
      </c>
      <c r="H246" s="95" t="s">
        <v>185</v>
      </c>
      <c r="I246" s="50" t="s">
        <v>188</v>
      </c>
      <c r="J246" s="30">
        <v>7</v>
      </c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9">
        <f t="shared" si="14"/>
        <v>7</v>
      </c>
      <c r="AN246" s="5">
        <f t="shared" si="12"/>
        <v>1</v>
      </c>
    </row>
    <row r="247" spans="2:40" ht="15.75" customHeight="1">
      <c r="B247" s="6" t="s">
        <v>50</v>
      </c>
      <c r="C247" s="7" t="s">
        <v>505</v>
      </c>
      <c r="D247" s="7">
        <v>495141</v>
      </c>
      <c r="F247" s="9">
        <v>43207</v>
      </c>
      <c r="G247" s="6" t="s">
        <v>502</v>
      </c>
      <c r="H247" s="6" t="s">
        <v>503</v>
      </c>
      <c r="I247" s="50" t="s">
        <v>506</v>
      </c>
      <c r="J247" s="30">
        <v>7</v>
      </c>
      <c r="AE247" s="30"/>
      <c r="AF247" s="30"/>
      <c r="AG247" s="30"/>
      <c r="AH247" s="30"/>
      <c r="AI247" s="30"/>
      <c r="AJ247" s="30"/>
      <c r="AK247" s="30"/>
      <c r="AL247" s="30"/>
      <c r="AM247" s="69">
        <f t="shared" si="14"/>
        <v>7</v>
      </c>
      <c r="AN247" s="5">
        <f t="shared" si="12"/>
        <v>1</v>
      </c>
    </row>
    <row r="248" spans="2:40" ht="15.75" customHeight="1">
      <c r="B248" s="6" t="s">
        <v>11</v>
      </c>
      <c r="C248" s="7">
        <v>228</v>
      </c>
      <c r="D248" s="7" t="s">
        <v>490</v>
      </c>
      <c r="E248" s="8">
        <v>840003201445709</v>
      </c>
      <c r="F248" s="9">
        <v>43153</v>
      </c>
      <c r="G248" s="6" t="s">
        <v>487</v>
      </c>
      <c r="H248" s="6" t="s">
        <v>488</v>
      </c>
      <c r="I248" s="50" t="s">
        <v>489</v>
      </c>
      <c r="J248" s="30">
        <v>6</v>
      </c>
      <c r="AM248" s="69">
        <f t="shared" si="14"/>
        <v>6</v>
      </c>
      <c r="AN248" s="5">
        <f t="shared" si="12"/>
        <v>1</v>
      </c>
    </row>
    <row r="249" spans="2:40" ht="15.75" customHeight="1">
      <c r="B249" s="6" t="s">
        <v>409</v>
      </c>
      <c r="C249" s="7" t="s">
        <v>957</v>
      </c>
      <c r="D249" s="7">
        <v>393416</v>
      </c>
      <c r="E249" s="8">
        <v>840003006382756</v>
      </c>
      <c r="F249" s="9">
        <v>43030</v>
      </c>
      <c r="G249" s="6" t="s">
        <v>953</v>
      </c>
      <c r="H249" s="6" t="s">
        <v>948</v>
      </c>
      <c r="I249" s="50" t="s">
        <v>958</v>
      </c>
      <c r="J249" s="30">
        <v>6</v>
      </c>
      <c r="AM249" s="69">
        <f t="shared" si="14"/>
        <v>6</v>
      </c>
      <c r="AN249" s="5">
        <f t="shared" si="12"/>
        <v>1</v>
      </c>
    </row>
    <row r="250" spans="2:40" ht="15.75" customHeight="1">
      <c r="B250" s="95" t="s">
        <v>88</v>
      </c>
      <c r="C250" s="96" t="s">
        <v>89</v>
      </c>
      <c r="D250" s="96" t="s">
        <v>90</v>
      </c>
      <c r="E250" s="97">
        <v>840003005312773</v>
      </c>
      <c r="F250" s="98">
        <v>43023</v>
      </c>
      <c r="G250" s="95" t="s">
        <v>91</v>
      </c>
      <c r="H250" s="95" t="s">
        <v>92</v>
      </c>
      <c r="I250" s="50" t="s">
        <v>93</v>
      </c>
      <c r="J250" s="30">
        <v>6</v>
      </c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9">
        <f t="shared" si="14"/>
        <v>6</v>
      </c>
      <c r="AN250" s="5">
        <f t="shared" si="12"/>
        <v>1</v>
      </c>
    </row>
    <row r="251" spans="2:40" ht="15.75" customHeight="1">
      <c r="B251" s="6" t="s">
        <v>73</v>
      </c>
      <c r="C251" s="7">
        <v>318</v>
      </c>
      <c r="D251" s="7" t="s">
        <v>151</v>
      </c>
      <c r="F251" s="9">
        <v>43257</v>
      </c>
      <c r="G251" s="6" t="s">
        <v>152</v>
      </c>
      <c r="H251" s="6" t="s">
        <v>153</v>
      </c>
      <c r="I251" s="50" t="s">
        <v>154</v>
      </c>
      <c r="J251" s="30">
        <v>6</v>
      </c>
      <c r="AM251" s="69">
        <f t="shared" si="14"/>
        <v>6</v>
      </c>
      <c r="AN251" s="5">
        <f t="shared" si="12"/>
        <v>1</v>
      </c>
    </row>
    <row r="252" spans="2:40" ht="15.75" customHeight="1">
      <c r="B252" s="6" t="s">
        <v>17</v>
      </c>
      <c r="C252" s="7" t="s">
        <v>376</v>
      </c>
      <c r="D252" s="7">
        <v>3422127</v>
      </c>
      <c r="E252" s="11">
        <v>840003201341432</v>
      </c>
      <c r="F252" s="9">
        <v>43147</v>
      </c>
      <c r="G252" s="6" t="s">
        <v>374</v>
      </c>
      <c r="H252" s="6" t="s">
        <v>371</v>
      </c>
      <c r="I252" s="50" t="s">
        <v>375</v>
      </c>
      <c r="K252" s="5">
        <v>6</v>
      </c>
      <c r="AM252" s="69">
        <f t="shared" si="14"/>
        <v>6</v>
      </c>
      <c r="AN252" s="5">
        <f t="shared" si="12"/>
        <v>1</v>
      </c>
    </row>
    <row r="253" spans="2:40" ht="15.75" customHeight="1">
      <c r="B253" s="6" t="s">
        <v>39</v>
      </c>
      <c r="C253" s="7">
        <v>3317</v>
      </c>
      <c r="D253" s="7" t="s">
        <v>141</v>
      </c>
      <c r="E253" s="8">
        <v>840003135295660</v>
      </c>
      <c r="F253" s="9">
        <v>43068</v>
      </c>
      <c r="G253" s="6" t="s">
        <v>53</v>
      </c>
      <c r="H253" s="6" t="s">
        <v>142</v>
      </c>
      <c r="I253" s="50" t="s">
        <v>83</v>
      </c>
      <c r="AM253" s="69">
        <f t="shared" si="14"/>
        <v>0</v>
      </c>
      <c r="AN253" s="5">
        <f t="shared" si="12"/>
        <v>0</v>
      </c>
    </row>
    <row r="254" spans="2:40" ht="15.75" customHeight="1">
      <c r="B254" s="6" t="s">
        <v>39</v>
      </c>
      <c r="C254" s="7">
        <v>81</v>
      </c>
      <c r="D254" s="7" t="s">
        <v>418</v>
      </c>
      <c r="E254" s="8">
        <v>840003145421091</v>
      </c>
      <c r="F254" s="9">
        <v>43206</v>
      </c>
      <c r="G254" s="6" t="s">
        <v>415</v>
      </c>
      <c r="H254" s="6" t="s">
        <v>416</v>
      </c>
      <c r="I254" s="50" t="s">
        <v>419</v>
      </c>
      <c r="AM254" s="69">
        <f t="shared" si="14"/>
        <v>0</v>
      </c>
      <c r="AN254" s="5">
        <f t="shared" si="12"/>
        <v>0</v>
      </c>
    </row>
    <row r="255" spans="2:40" ht="15.75" customHeight="1">
      <c r="B255" s="6" t="s">
        <v>39</v>
      </c>
      <c r="C255" s="7">
        <v>13</v>
      </c>
      <c r="D255" s="7" t="s">
        <v>1041</v>
      </c>
      <c r="E255" s="8"/>
      <c r="F255" s="9">
        <v>43034</v>
      </c>
      <c r="G255" s="6" t="s">
        <v>1043</v>
      </c>
      <c r="H255" s="6" t="s">
        <v>1027</v>
      </c>
      <c r="I255" s="50" t="s">
        <v>1045</v>
      </c>
      <c r="AM255" s="69">
        <f t="shared" si="14"/>
        <v>0</v>
      </c>
      <c r="AN255" s="5">
        <f t="shared" si="12"/>
        <v>0</v>
      </c>
    </row>
    <row r="256" spans="2:40" ht="15.75" customHeight="1">
      <c r="B256" s="6" t="s">
        <v>39</v>
      </c>
      <c r="C256" s="7">
        <v>148</v>
      </c>
      <c r="D256" s="7" t="s">
        <v>1042</v>
      </c>
      <c r="E256" s="8"/>
      <c r="F256" s="9">
        <v>43052</v>
      </c>
      <c r="G256" s="6" t="s">
        <v>1043</v>
      </c>
      <c r="H256" s="6" t="s">
        <v>1027</v>
      </c>
      <c r="I256" s="50" t="s">
        <v>1044</v>
      </c>
      <c r="AM256" s="69">
        <f t="shared" si="14"/>
        <v>0</v>
      </c>
      <c r="AN256" s="5">
        <f t="shared" si="12"/>
        <v>0</v>
      </c>
    </row>
    <row r="257" spans="2:40" ht="15.75" customHeight="1">
      <c r="B257" s="6" t="s">
        <v>39</v>
      </c>
      <c r="C257" s="7">
        <v>188</v>
      </c>
      <c r="D257" s="7" t="s">
        <v>1084</v>
      </c>
      <c r="E257" s="8"/>
      <c r="F257" s="9">
        <v>43132</v>
      </c>
      <c r="G257" s="6" t="s">
        <v>189</v>
      </c>
      <c r="H257" s="6" t="s">
        <v>1085</v>
      </c>
      <c r="I257" s="50" t="s">
        <v>1087</v>
      </c>
      <c r="AM257" s="69">
        <f t="shared" si="14"/>
        <v>0</v>
      </c>
      <c r="AN257" s="5">
        <f t="shared" si="12"/>
        <v>0</v>
      </c>
    </row>
    <row r="258" spans="2:40" ht="15.75" customHeight="1">
      <c r="B258" s="6" t="s">
        <v>11</v>
      </c>
      <c r="C258" s="7" t="s">
        <v>628</v>
      </c>
      <c r="D258" s="7" t="s">
        <v>629</v>
      </c>
      <c r="E258" s="8">
        <v>840003148893707</v>
      </c>
      <c r="F258" s="9">
        <v>43224</v>
      </c>
      <c r="G258" s="6" t="s">
        <v>626</v>
      </c>
      <c r="H258" s="6" t="s">
        <v>624</v>
      </c>
      <c r="I258" s="50" t="s">
        <v>630</v>
      </c>
      <c r="AM258" s="69">
        <f t="shared" si="14"/>
        <v>0</v>
      </c>
      <c r="AN258" s="5">
        <f aca="true" t="shared" si="15" ref="AN258:AN321">COUNT(J258:AL258)</f>
        <v>0</v>
      </c>
    </row>
    <row r="259" spans="2:40" ht="15.75" customHeight="1">
      <c r="B259" s="6" t="s">
        <v>11</v>
      </c>
      <c r="C259" s="7">
        <v>1816</v>
      </c>
      <c r="D259" s="7" t="s">
        <v>394</v>
      </c>
      <c r="E259" s="8">
        <v>840003140931191</v>
      </c>
      <c r="F259" s="9">
        <v>43179</v>
      </c>
      <c r="G259" s="6" t="s">
        <v>391</v>
      </c>
      <c r="H259" s="6" t="s">
        <v>392</v>
      </c>
      <c r="I259" s="50" t="s">
        <v>395</v>
      </c>
      <c r="AM259" s="69">
        <f t="shared" si="14"/>
        <v>0</v>
      </c>
      <c r="AN259" s="5">
        <f t="shared" si="15"/>
        <v>0</v>
      </c>
    </row>
    <row r="260" spans="2:40" ht="15.75" customHeight="1">
      <c r="B260" s="6" t="s">
        <v>11</v>
      </c>
      <c r="C260" s="7">
        <v>7216</v>
      </c>
      <c r="D260" s="7" t="s">
        <v>568</v>
      </c>
      <c r="F260" s="9">
        <v>42987</v>
      </c>
      <c r="G260" s="6" t="s">
        <v>569</v>
      </c>
      <c r="H260" s="6" t="s">
        <v>570</v>
      </c>
      <c r="I260" s="50" t="s">
        <v>571</v>
      </c>
      <c r="AM260" s="69">
        <f t="shared" si="14"/>
        <v>0</v>
      </c>
      <c r="AN260" s="5">
        <f t="shared" si="15"/>
        <v>0</v>
      </c>
    </row>
    <row r="261" spans="2:40" ht="15.75" customHeight="1">
      <c r="B261" s="6" t="s">
        <v>48</v>
      </c>
      <c r="C261" s="7" t="s">
        <v>457</v>
      </c>
      <c r="D261" s="7">
        <v>396377</v>
      </c>
      <c r="E261" s="8">
        <v>840003014730390</v>
      </c>
      <c r="F261" s="9">
        <v>43283</v>
      </c>
      <c r="G261" s="6" t="s">
        <v>220</v>
      </c>
      <c r="H261" s="6" t="s">
        <v>451</v>
      </c>
      <c r="I261" s="50" t="s">
        <v>454</v>
      </c>
      <c r="AM261" s="69">
        <f t="shared" si="14"/>
        <v>0</v>
      </c>
      <c r="AN261" s="5">
        <f t="shared" si="15"/>
        <v>0</v>
      </c>
    </row>
    <row r="262" spans="2:40" ht="15.75" customHeight="1">
      <c r="B262" s="6" t="s">
        <v>48</v>
      </c>
      <c r="D262" s="7"/>
      <c r="E262" s="8">
        <v>840003151992339</v>
      </c>
      <c r="F262" s="9">
        <v>43263</v>
      </c>
      <c r="G262" s="6" t="s">
        <v>138</v>
      </c>
      <c r="H262" s="6" t="s">
        <v>139</v>
      </c>
      <c r="I262" s="50" t="s">
        <v>140</v>
      </c>
      <c r="AM262" s="69">
        <f t="shared" si="14"/>
        <v>0</v>
      </c>
      <c r="AN262" s="5">
        <f t="shared" si="15"/>
        <v>0</v>
      </c>
    </row>
    <row r="263" spans="2:40" ht="15.75" customHeight="1">
      <c r="B263" s="6" t="s">
        <v>48</v>
      </c>
      <c r="C263" s="7" t="s">
        <v>305</v>
      </c>
      <c r="D263" s="7">
        <v>396484</v>
      </c>
      <c r="E263" s="8">
        <v>840003203549865</v>
      </c>
      <c r="F263" s="9">
        <v>43231</v>
      </c>
      <c r="G263" s="6" t="s">
        <v>306</v>
      </c>
      <c r="H263" s="6" t="s">
        <v>85</v>
      </c>
      <c r="I263" s="50" t="s">
        <v>307</v>
      </c>
      <c r="AM263" s="69">
        <f t="shared" si="14"/>
        <v>0</v>
      </c>
      <c r="AN263" s="5">
        <f t="shared" si="15"/>
        <v>0</v>
      </c>
    </row>
    <row r="264" spans="2:40" ht="15.75" customHeight="1">
      <c r="B264" s="6" t="s">
        <v>48</v>
      </c>
      <c r="C264" s="7" t="s">
        <v>377</v>
      </c>
      <c r="D264" s="7" t="s">
        <v>380</v>
      </c>
      <c r="E264" s="8">
        <v>840003146144570</v>
      </c>
      <c r="F264" s="9">
        <v>43193</v>
      </c>
      <c r="G264" s="6" t="s">
        <v>378</v>
      </c>
      <c r="H264" s="6" t="s">
        <v>371</v>
      </c>
      <c r="I264" s="50" t="s">
        <v>379</v>
      </c>
      <c r="AM264" s="69">
        <f t="shared" si="14"/>
        <v>0</v>
      </c>
      <c r="AN264" s="5">
        <f t="shared" si="15"/>
        <v>0</v>
      </c>
    </row>
    <row r="265" spans="2:40" ht="15.75" customHeight="1">
      <c r="B265" s="6" t="s">
        <v>48</v>
      </c>
      <c r="C265" s="7" t="s">
        <v>298</v>
      </c>
      <c r="D265" s="7" t="s">
        <v>299</v>
      </c>
      <c r="E265" s="8">
        <v>840003203549851</v>
      </c>
      <c r="F265" s="9">
        <v>43192</v>
      </c>
      <c r="G265" s="6" t="s">
        <v>296</v>
      </c>
      <c r="H265" s="6" t="s">
        <v>85</v>
      </c>
      <c r="I265" s="50" t="s">
        <v>300</v>
      </c>
      <c r="AM265" s="69">
        <f t="shared" si="14"/>
        <v>0</v>
      </c>
      <c r="AN265" s="5">
        <f t="shared" si="15"/>
        <v>0</v>
      </c>
    </row>
    <row r="266" spans="2:40" ht="15.75" customHeight="1">
      <c r="B266" s="6" t="s">
        <v>48</v>
      </c>
      <c r="C266" s="7" t="s">
        <v>456</v>
      </c>
      <c r="D266" s="7">
        <v>396370</v>
      </c>
      <c r="E266" s="8">
        <v>840003014730394</v>
      </c>
      <c r="F266" s="9">
        <v>43184</v>
      </c>
      <c r="G266" s="6" t="s">
        <v>220</v>
      </c>
      <c r="H266" s="6" t="s">
        <v>451</v>
      </c>
      <c r="I266" s="50" t="s">
        <v>454</v>
      </c>
      <c r="AM266" s="69">
        <f t="shared" si="14"/>
        <v>0</v>
      </c>
      <c r="AN266" s="5">
        <f t="shared" si="15"/>
        <v>0</v>
      </c>
    </row>
    <row r="267" spans="2:40" ht="15.75" customHeight="1">
      <c r="B267" s="6" t="s">
        <v>48</v>
      </c>
      <c r="C267" s="7" t="s">
        <v>301</v>
      </c>
      <c r="D267" s="7" t="s">
        <v>302</v>
      </c>
      <c r="E267" s="8">
        <v>840003203549853</v>
      </c>
      <c r="F267" s="9">
        <v>43178</v>
      </c>
      <c r="G267" s="6" t="s">
        <v>303</v>
      </c>
      <c r="H267" s="6" t="s">
        <v>85</v>
      </c>
      <c r="I267" s="50" t="s">
        <v>304</v>
      </c>
      <c r="AM267" s="69">
        <f aca="true" t="shared" si="16" ref="AM267:AM298">SUM(J267:AF267)</f>
        <v>0</v>
      </c>
      <c r="AN267" s="5">
        <f t="shared" si="15"/>
        <v>0</v>
      </c>
    </row>
    <row r="268" spans="2:40" ht="15.75" customHeight="1">
      <c r="B268" s="6" t="s">
        <v>48</v>
      </c>
      <c r="D268" s="7"/>
      <c r="E268" s="8">
        <v>840003145402745</v>
      </c>
      <c r="F268" s="9">
        <v>43174</v>
      </c>
      <c r="G268" s="6" t="s">
        <v>567</v>
      </c>
      <c r="H268" s="6" t="s">
        <v>220</v>
      </c>
      <c r="I268" s="50" t="s">
        <v>566</v>
      </c>
      <c r="AM268" s="69">
        <f t="shared" si="16"/>
        <v>0</v>
      </c>
      <c r="AN268" s="5">
        <f t="shared" si="15"/>
        <v>0</v>
      </c>
    </row>
    <row r="269" spans="2:40" ht="15.75" customHeight="1">
      <c r="B269" s="6" t="s">
        <v>48</v>
      </c>
      <c r="C269" s="7" t="s">
        <v>283</v>
      </c>
      <c r="D269" s="7">
        <v>395196</v>
      </c>
      <c r="E269" s="8">
        <v>840003004450131</v>
      </c>
      <c r="F269" s="9">
        <v>43145</v>
      </c>
      <c r="G269" s="6" t="s">
        <v>284</v>
      </c>
      <c r="H269" s="6" t="s">
        <v>285</v>
      </c>
      <c r="I269" s="50" t="s">
        <v>286</v>
      </c>
      <c r="AM269" s="69">
        <f t="shared" si="16"/>
        <v>0</v>
      </c>
      <c r="AN269" s="5">
        <f t="shared" si="15"/>
        <v>0</v>
      </c>
    </row>
    <row r="270" spans="2:40" ht="15.75" customHeight="1">
      <c r="B270" s="6" t="s">
        <v>48</v>
      </c>
      <c r="C270" s="7" t="s">
        <v>58</v>
      </c>
      <c r="D270" s="7" t="s">
        <v>59</v>
      </c>
      <c r="E270" s="8">
        <v>840003004471255</v>
      </c>
      <c r="F270" s="9">
        <v>43139</v>
      </c>
      <c r="G270" s="6" t="s">
        <v>53</v>
      </c>
      <c r="H270" s="6" t="s">
        <v>54</v>
      </c>
      <c r="I270" s="50" t="s">
        <v>57</v>
      </c>
      <c r="AM270" s="69">
        <f t="shared" si="16"/>
        <v>0</v>
      </c>
      <c r="AN270" s="5">
        <f t="shared" si="15"/>
        <v>0</v>
      </c>
    </row>
    <row r="271" spans="2:40" ht="15.75" customHeight="1">
      <c r="B271" s="6" t="s">
        <v>48</v>
      </c>
      <c r="D271" s="7"/>
      <c r="E271" s="8">
        <v>840003201448989</v>
      </c>
      <c r="F271" s="9"/>
      <c r="G271" s="6" t="s">
        <v>45</v>
      </c>
      <c r="H271" s="6" t="s">
        <v>46</v>
      </c>
      <c r="I271" s="50" t="s">
        <v>47</v>
      </c>
      <c r="AM271" s="69">
        <f t="shared" si="16"/>
        <v>0</v>
      </c>
      <c r="AN271" s="5">
        <f t="shared" si="15"/>
        <v>0</v>
      </c>
    </row>
    <row r="272" spans="2:40" ht="15.75" customHeight="1">
      <c r="B272" s="6" t="s">
        <v>48</v>
      </c>
      <c r="D272" s="7"/>
      <c r="E272" s="8">
        <v>840003201448990</v>
      </c>
      <c r="F272" s="9"/>
      <c r="G272" s="6" t="s">
        <v>45</v>
      </c>
      <c r="H272" s="6" t="s">
        <v>46</v>
      </c>
      <c r="I272" s="50" t="s">
        <v>47</v>
      </c>
      <c r="AM272" s="69">
        <f t="shared" si="16"/>
        <v>0</v>
      </c>
      <c r="AN272" s="5">
        <f t="shared" si="15"/>
        <v>0</v>
      </c>
    </row>
    <row r="273" spans="2:40" ht="15.75" customHeight="1">
      <c r="B273" s="6" t="s">
        <v>48</v>
      </c>
      <c r="D273" s="7"/>
      <c r="E273" s="8">
        <v>840003201448992</v>
      </c>
      <c r="F273" s="9"/>
      <c r="G273" s="6" t="s">
        <v>45</v>
      </c>
      <c r="H273" s="6" t="s">
        <v>46</v>
      </c>
      <c r="I273" s="50" t="s">
        <v>49</v>
      </c>
      <c r="AM273" s="69">
        <f t="shared" si="16"/>
        <v>0</v>
      </c>
      <c r="AN273" s="5">
        <f t="shared" si="15"/>
        <v>0</v>
      </c>
    </row>
    <row r="274" spans="2:40" ht="15.75" customHeight="1">
      <c r="B274" s="6" t="s">
        <v>48</v>
      </c>
      <c r="D274" s="7"/>
      <c r="E274" s="8">
        <v>840003201448991</v>
      </c>
      <c r="F274" s="9"/>
      <c r="G274" s="6" t="s">
        <v>51</v>
      </c>
      <c r="H274" s="6" t="s">
        <v>46</v>
      </c>
      <c r="I274" s="50" t="s">
        <v>47</v>
      </c>
      <c r="AM274" s="69">
        <f t="shared" si="16"/>
        <v>0</v>
      </c>
      <c r="AN274" s="5">
        <f t="shared" si="15"/>
        <v>0</v>
      </c>
    </row>
    <row r="275" spans="2:40" ht="15.75" customHeight="1">
      <c r="B275" s="6" t="s">
        <v>48</v>
      </c>
      <c r="D275" s="7"/>
      <c r="E275" s="8">
        <v>840003199828667</v>
      </c>
      <c r="F275" s="9"/>
      <c r="G275" s="6" t="s">
        <v>391</v>
      </c>
      <c r="H275" s="6" t="s">
        <v>423</v>
      </c>
      <c r="AM275" s="69">
        <f t="shared" si="16"/>
        <v>0</v>
      </c>
      <c r="AN275" s="5">
        <f t="shared" si="15"/>
        <v>0</v>
      </c>
    </row>
    <row r="276" spans="2:40" ht="15.75" customHeight="1">
      <c r="B276" s="6" t="s">
        <v>48</v>
      </c>
      <c r="D276" s="7"/>
      <c r="E276" s="8">
        <v>840003199828667</v>
      </c>
      <c r="F276" s="9"/>
      <c r="G276" s="6" t="s">
        <v>374</v>
      </c>
      <c r="H276" s="6" t="s">
        <v>423</v>
      </c>
      <c r="AM276" s="69">
        <f t="shared" si="16"/>
        <v>0</v>
      </c>
      <c r="AN276" s="5">
        <f t="shared" si="15"/>
        <v>0</v>
      </c>
    </row>
    <row r="277" spans="2:40" ht="15.75" customHeight="1">
      <c r="B277" s="6" t="s">
        <v>48</v>
      </c>
      <c r="C277" s="12" t="s">
        <v>1148</v>
      </c>
      <c r="D277" s="7">
        <v>396904</v>
      </c>
      <c r="E277" s="8">
        <v>840003202805155</v>
      </c>
      <c r="F277" s="9">
        <v>43216</v>
      </c>
      <c r="G277" s="6" t="s">
        <v>771</v>
      </c>
      <c r="H277" s="6" t="s">
        <v>764</v>
      </c>
      <c r="I277" s="50" t="s">
        <v>769</v>
      </c>
      <c r="AM277" s="69">
        <f t="shared" si="16"/>
        <v>0</v>
      </c>
      <c r="AN277" s="5">
        <f t="shared" si="15"/>
        <v>0</v>
      </c>
    </row>
    <row r="278" spans="2:40" ht="15.75" customHeight="1">
      <c r="B278" s="6" t="s">
        <v>22</v>
      </c>
      <c r="C278" s="7" t="s">
        <v>23</v>
      </c>
      <c r="D278" s="7"/>
      <c r="E278" s="8">
        <v>840003127485072</v>
      </c>
      <c r="F278" s="9">
        <v>43142</v>
      </c>
      <c r="G278" s="6" t="s">
        <v>24</v>
      </c>
      <c r="H278" s="6" t="s">
        <v>20</v>
      </c>
      <c r="I278" s="50" t="s">
        <v>25</v>
      </c>
      <c r="AM278" s="69">
        <f t="shared" si="16"/>
        <v>0</v>
      </c>
      <c r="AN278" s="5">
        <f t="shared" si="15"/>
        <v>0</v>
      </c>
    </row>
    <row r="279" spans="2:53" ht="15.75" customHeight="1">
      <c r="B279" s="26" t="s">
        <v>22</v>
      </c>
      <c r="C279" s="37"/>
      <c r="D279" s="27"/>
      <c r="E279" s="28">
        <v>840003201448992</v>
      </c>
      <c r="F279" s="29"/>
      <c r="G279" s="26" t="s">
        <v>45</v>
      </c>
      <c r="H279" s="26" t="s">
        <v>46</v>
      </c>
      <c r="I279" s="50" t="s">
        <v>49</v>
      </c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69">
        <f t="shared" si="16"/>
        <v>0</v>
      </c>
      <c r="AN279" s="5">
        <f t="shared" si="15"/>
        <v>0</v>
      </c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</row>
    <row r="280" spans="2:40" ht="15.75" customHeight="1">
      <c r="B280" s="6" t="s">
        <v>22</v>
      </c>
      <c r="D280" s="7"/>
      <c r="E280" s="8">
        <v>840003201448988</v>
      </c>
      <c r="F280" s="9"/>
      <c r="G280" s="6" t="s">
        <v>45</v>
      </c>
      <c r="H280" s="6" t="s">
        <v>46</v>
      </c>
      <c r="I280" s="50" t="s">
        <v>47</v>
      </c>
      <c r="AM280" s="69">
        <f t="shared" si="16"/>
        <v>0</v>
      </c>
      <c r="AN280" s="5">
        <f t="shared" si="15"/>
        <v>0</v>
      </c>
    </row>
    <row r="281" spans="2:40" ht="15.75" customHeight="1">
      <c r="B281" s="6" t="s">
        <v>22</v>
      </c>
      <c r="D281" s="7"/>
      <c r="E281" s="8">
        <v>840003201448991</v>
      </c>
      <c r="F281" s="9"/>
      <c r="G281" s="6" t="s">
        <v>51</v>
      </c>
      <c r="H281" s="6" t="s">
        <v>46</v>
      </c>
      <c r="I281" s="50" t="s">
        <v>47</v>
      </c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69">
        <f t="shared" si="16"/>
        <v>0</v>
      </c>
      <c r="AN281" s="5">
        <f t="shared" si="15"/>
        <v>0</v>
      </c>
    </row>
    <row r="282" spans="2:40" ht="15.75" customHeight="1">
      <c r="B282" s="95" t="s">
        <v>22</v>
      </c>
      <c r="C282" s="64"/>
      <c r="D282" s="96"/>
      <c r="E282" s="97">
        <v>840003004471256</v>
      </c>
      <c r="F282" s="98">
        <v>43139</v>
      </c>
      <c r="G282" s="95" t="s">
        <v>53</v>
      </c>
      <c r="H282" s="95" t="s">
        <v>54</v>
      </c>
      <c r="I282" s="50" t="s">
        <v>57</v>
      </c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9">
        <f t="shared" si="16"/>
        <v>0</v>
      </c>
      <c r="AN282" s="5">
        <f t="shared" si="15"/>
        <v>0</v>
      </c>
    </row>
    <row r="283" spans="2:40" ht="15.75" customHeight="1">
      <c r="B283" s="6" t="s">
        <v>22</v>
      </c>
      <c r="C283" s="7" t="s">
        <v>74</v>
      </c>
      <c r="D283" s="7"/>
      <c r="E283" s="8">
        <v>840003008585109</v>
      </c>
      <c r="F283" s="9">
        <v>43189</v>
      </c>
      <c r="G283" s="6" t="s">
        <v>76</v>
      </c>
      <c r="H283" s="6" t="s">
        <v>67</v>
      </c>
      <c r="I283" s="50" t="s">
        <v>77</v>
      </c>
      <c r="AE283" s="30"/>
      <c r="AF283" s="30"/>
      <c r="AG283" s="30"/>
      <c r="AH283" s="30"/>
      <c r="AI283" s="30"/>
      <c r="AJ283" s="30"/>
      <c r="AK283" s="30"/>
      <c r="AL283" s="30"/>
      <c r="AM283" s="69">
        <f t="shared" si="16"/>
        <v>0</v>
      </c>
      <c r="AN283" s="5">
        <f t="shared" si="15"/>
        <v>0</v>
      </c>
    </row>
    <row r="284" spans="2:40" ht="15.75" customHeight="1">
      <c r="B284" s="95" t="s">
        <v>22</v>
      </c>
      <c r="C284" s="96" t="s">
        <v>128</v>
      </c>
      <c r="D284" s="96"/>
      <c r="E284" s="97">
        <v>840003008581207</v>
      </c>
      <c r="F284" s="98">
        <v>43169</v>
      </c>
      <c r="G284" s="95" t="s">
        <v>123</v>
      </c>
      <c r="H284" s="95" t="s">
        <v>120</v>
      </c>
      <c r="I284" s="50" t="s">
        <v>121</v>
      </c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9">
        <f t="shared" si="16"/>
        <v>0</v>
      </c>
      <c r="AN284" s="5">
        <f t="shared" si="15"/>
        <v>0</v>
      </c>
    </row>
    <row r="285" spans="2:40" ht="15.75" customHeight="1">
      <c r="B285" s="6" t="s">
        <v>22</v>
      </c>
      <c r="D285" s="7"/>
      <c r="E285" s="8">
        <v>840003151992339</v>
      </c>
      <c r="F285" s="9">
        <v>43263</v>
      </c>
      <c r="G285" s="6" t="s">
        <v>138</v>
      </c>
      <c r="H285" s="6" t="s">
        <v>139</v>
      </c>
      <c r="I285" s="50" t="s">
        <v>140</v>
      </c>
      <c r="AM285" s="69">
        <f t="shared" si="16"/>
        <v>0</v>
      </c>
      <c r="AN285" s="5">
        <f t="shared" si="15"/>
        <v>0</v>
      </c>
    </row>
    <row r="286" spans="2:40" ht="15.75" customHeight="1">
      <c r="B286" s="6" t="s">
        <v>22</v>
      </c>
      <c r="C286" s="7" t="s">
        <v>341</v>
      </c>
      <c r="D286" s="7"/>
      <c r="E286" s="8">
        <v>840003143192219</v>
      </c>
      <c r="F286" s="9">
        <v>43168</v>
      </c>
      <c r="G286" s="6" t="s">
        <v>342</v>
      </c>
      <c r="H286" s="6" t="s">
        <v>343</v>
      </c>
      <c r="I286" s="50" t="s">
        <v>344</v>
      </c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9">
        <f t="shared" si="16"/>
        <v>0</v>
      </c>
      <c r="AN286" s="5">
        <f t="shared" si="15"/>
        <v>0</v>
      </c>
    </row>
    <row r="287" spans="2:40" ht="15.75" customHeight="1">
      <c r="B287" s="6" t="s">
        <v>22</v>
      </c>
      <c r="D287" s="7"/>
      <c r="E287" s="11">
        <v>840003137911934</v>
      </c>
      <c r="F287" s="9"/>
      <c r="G287" s="6" t="s">
        <v>420</v>
      </c>
      <c r="H287" s="6" t="s">
        <v>421</v>
      </c>
      <c r="AM287" s="69">
        <f t="shared" si="16"/>
        <v>0</v>
      </c>
      <c r="AN287" s="5">
        <f t="shared" si="15"/>
        <v>0</v>
      </c>
    </row>
    <row r="288" spans="2:40" ht="15.75" customHeight="1">
      <c r="B288" s="6" t="s">
        <v>22</v>
      </c>
      <c r="C288" s="7" t="s">
        <v>422</v>
      </c>
      <c r="D288" s="7"/>
      <c r="E288" s="8">
        <v>840003148642303</v>
      </c>
      <c r="F288" s="9">
        <v>42985</v>
      </c>
      <c r="G288" s="6" t="s">
        <v>391</v>
      </c>
      <c r="H288" s="6" t="s">
        <v>423</v>
      </c>
      <c r="I288" s="50" t="s">
        <v>375</v>
      </c>
      <c r="AM288" s="69">
        <f t="shared" si="16"/>
        <v>0</v>
      </c>
      <c r="AN288" s="5">
        <f t="shared" si="15"/>
        <v>0</v>
      </c>
    </row>
    <row r="289" spans="2:40" ht="15.75" customHeight="1">
      <c r="B289" s="6" t="s">
        <v>22</v>
      </c>
      <c r="C289" s="7" t="s">
        <v>424</v>
      </c>
      <c r="D289" s="7"/>
      <c r="E289" s="8">
        <v>840003199828696</v>
      </c>
      <c r="F289" s="9">
        <v>43121</v>
      </c>
      <c r="G289" s="6" t="s">
        <v>391</v>
      </c>
      <c r="H289" s="6" t="s">
        <v>423</v>
      </c>
      <c r="I289" s="50" t="s">
        <v>87</v>
      </c>
      <c r="AM289" s="69">
        <f t="shared" si="16"/>
        <v>0</v>
      </c>
      <c r="AN289" s="5">
        <f t="shared" si="15"/>
        <v>0</v>
      </c>
    </row>
    <row r="290" spans="2:40" ht="15.75" customHeight="1">
      <c r="B290" s="6" t="s">
        <v>22</v>
      </c>
      <c r="C290" s="7" t="s">
        <v>169</v>
      </c>
      <c r="D290" s="7"/>
      <c r="E290" s="8">
        <v>840003134283270</v>
      </c>
      <c r="F290" s="9">
        <v>43141</v>
      </c>
      <c r="G290" s="6" t="s">
        <v>391</v>
      </c>
      <c r="H290" s="6" t="s">
        <v>423</v>
      </c>
      <c r="I290" s="50" t="s">
        <v>425</v>
      </c>
      <c r="AM290" s="69">
        <f t="shared" si="16"/>
        <v>0</v>
      </c>
      <c r="AN290" s="5">
        <f t="shared" si="15"/>
        <v>0</v>
      </c>
    </row>
    <row r="291" spans="2:40" ht="15.75" customHeight="1">
      <c r="B291" s="6" t="s">
        <v>22</v>
      </c>
      <c r="D291" s="7"/>
      <c r="E291" s="8">
        <v>840003199828667</v>
      </c>
      <c r="F291" s="9"/>
      <c r="G291" s="6" t="s">
        <v>391</v>
      </c>
      <c r="H291" s="6" t="s">
        <v>423</v>
      </c>
      <c r="AM291" s="69">
        <f t="shared" si="16"/>
        <v>0</v>
      </c>
      <c r="AN291" s="5">
        <f t="shared" si="15"/>
        <v>0</v>
      </c>
    </row>
    <row r="292" spans="2:40" ht="15.75" customHeight="1">
      <c r="B292" s="6" t="s">
        <v>22</v>
      </c>
      <c r="C292" s="7" t="s">
        <v>422</v>
      </c>
      <c r="D292" s="7"/>
      <c r="E292" s="8">
        <v>840003148642303</v>
      </c>
      <c r="F292" s="9">
        <v>42985</v>
      </c>
      <c r="G292" s="6" t="s">
        <v>374</v>
      </c>
      <c r="H292" s="6" t="s">
        <v>423</v>
      </c>
      <c r="I292" s="50" t="s">
        <v>375</v>
      </c>
      <c r="AM292" s="69">
        <f t="shared" si="16"/>
        <v>0</v>
      </c>
      <c r="AN292" s="5">
        <f t="shared" si="15"/>
        <v>0</v>
      </c>
    </row>
    <row r="293" spans="2:40" ht="15.75" customHeight="1">
      <c r="B293" s="6" t="s">
        <v>22</v>
      </c>
      <c r="C293" s="7" t="s">
        <v>424</v>
      </c>
      <c r="D293" s="7"/>
      <c r="E293" s="8">
        <v>840003199828696</v>
      </c>
      <c r="F293" s="9">
        <v>43121</v>
      </c>
      <c r="G293" s="6" t="s">
        <v>374</v>
      </c>
      <c r="H293" s="6" t="s">
        <v>423</v>
      </c>
      <c r="I293" s="50" t="s">
        <v>87</v>
      </c>
      <c r="AM293" s="69">
        <f t="shared" si="16"/>
        <v>0</v>
      </c>
      <c r="AN293" s="5">
        <f t="shared" si="15"/>
        <v>0</v>
      </c>
    </row>
    <row r="294" spans="2:40" ht="15.75" customHeight="1">
      <c r="B294" s="6" t="s">
        <v>22</v>
      </c>
      <c r="C294" s="7" t="s">
        <v>169</v>
      </c>
      <c r="D294" s="7"/>
      <c r="E294" s="8">
        <v>840003134283270</v>
      </c>
      <c r="F294" s="9">
        <v>43141</v>
      </c>
      <c r="G294" s="6" t="s">
        <v>374</v>
      </c>
      <c r="H294" s="6" t="s">
        <v>423</v>
      </c>
      <c r="I294" s="50" t="s">
        <v>425</v>
      </c>
      <c r="AM294" s="69">
        <f t="shared" si="16"/>
        <v>0</v>
      </c>
      <c r="AN294" s="5">
        <f t="shared" si="15"/>
        <v>0</v>
      </c>
    </row>
    <row r="295" spans="2:40" ht="15.75" customHeight="1">
      <c r="B295" s="6" t="s">
        <v>22</v>
      </c>
      <c r="E295" s="8">
        <v>840003203337226</v>
      </c>
      <c r="F295" s="9"/>
      <c r="G295" s="6" t="s">
        <v>429</v>
      </c>
      <c r="H295" s="6" t="s">
        <v>430</v>
      </c>
      <c r="I295" s="50" t="s">
        <v>431</v>
      </c>
      <c r="AM295" s="69">
        <f t="shared" si="16"/>
        <v>0</v>
      </c>
      <c r="AN295" s="5">
        <f t="shared" si="15"/>
        <v>0</v>
      </c>
    </row>
    <row r="296" spans="2:40" ht="15.75" customHeight="1">
      <c r="B296" s="6" t="s">
        <v>22</v>
      </c>
      <c r="C296" s="7" t="s">
        <v>432</v>
      </c>
      <c r="D296" s="7"/>
      <c r="E296" s="8">
        <v>840003203549883</v>
      </c>
      <c r="F296" s="9">
        <v>43118</v>
      </c>
      <c r="G296" s="6" t="s">
        <v>313</v>
      </c>
      <c r="H296" s="6" t="s">
        <v>433</v>
      </c>
      <c r="I296" s="50" t="s">
        <v>434</v>
      </c>
      <c r="AM296" s="69">
        <f t="shared" si="16"/>
        <v>0</v>
      </c>
      <c r="AN296" s="5">
        <f t="shared" si="15"/>
        <v>0</v>
      </c>
    </row>
    <row r="297" spans="2:40" ht="15.75" customHeight="1">
      <c r="B297" s="6" t="s">
        <v>22</v>
      </c>
      <c r="C297" s="7" t="s">
        <v>464</v>
      </c>
      <c r="D297" s="7"/>
      <c r="E297" s="8">
        <v>840003144189004</v>
      </c>
      <c r="F297" s="9">
        <v>43254</v>
      </c>
      <c r="G297" s="6" t="s">
        <v>247</v>
      </c>
      <c r="H297" s="6" t="s">
        <v>465</v>
      </c>
      <c r="I297" s="50" t="s">
        <v>466</v>
      </c>
      <c r="AM297" s="69">
        <f t="shared" si="16"/>
        <v>0</v>
      </c>
      <c r="AN297" s="5">
        <f t="shared" si="15"/>
        <v>0</v>
      </c>
    </row>
    <row r="298" spans="2:40" ht="15.75" customHeight="1">
      <c r="B298" s="6" t="s">
        <v>22</v>
      </c>
      <c r="C298" s="7" t="s">
        <v>541</v>
      </c>
      <c r="D298" s="7"/>
      <c r="E298" s="8">
        <v>840003128686205</v>
      </c>
      <c r="F298" s="9">
        <v>43420</v>
      </c>
      <c r="G298" s="6" t="s">
        <v>538</v>
      </c>
      <c r="H298" s="6" t="s">
        <v>539</v>
      </c>
      <c r="I298" s="50" t="s">
        <v>540</v>
      </c>
      <c r="AM298" s="69">
        <f t="shared" si="16"/>
        <v>0</v>
      </c>
      <c r="AN298" s="5">
        <f t="shared" si="15"/>
        <v>0</v>
      </c>
    </row>
    <row r="299" spans="2:40" ht="15.75" customHeight="1">
      <c r="B299" s="6" t="s">
        <v>22</v>
      </c>
      <c r="D299" s="7"/>
      <c r="E299" s="11">
        <v>840003145402746</v>
      </c>
      <c r="F299" s="9">
        <v>43160</v>
      </c>
      <c r="G299" s="6" t="s">
        <v>564</v>
      </c>
      <c r="H299" s="6" t="s">
        <v>220</v>
      </c>
      <c r="I299" s="50" t="s">
        <v>566</v>
      </c>
      <c r="AM299" s="69">
        <f aca="true" t="shared" si="17" ref="AM299:AM330">SUM(J299:AF299)</f>
        <v>0</v>
      </c>
      <c r="AN299" s="5">
        <f t="shared" si="15"/>
        <v>0</v>
      </c>
    </row>
    <row r="300" spans="2:40" ht="15.75" customHeight="1">
      <c r="B300" s="6" t="s">
        <v>22</v>
      </c>
      <c r="D300" s="7"/>
      <c r="E300" s="8">
        <v>840003145402745</v>
      </c>
      <c r="F300" s="9">
        <v>43174</v>
      </c>
      <c r="G300" s="6" t="s">
        <v>567</v>
      </c>
      <c r="H300" s="6" t="s">
        <v>220</v>
      </c>
      <c r="AM300" s="69">
        <f t="shared" si="17"/>
        <v>0</v>
      </c>
      <c r="AN300" s="5">
        <f t="shared" si="15"/>
        <v>0</v>
      </c>
    </row>
    <row r="301" spans="2:40" ht="15.75" customHeight="1">
      <c r="B301" s="6" t="s">
        <v>22</v>
      </c>
      <c r="C301" s="7" t="s">
        <v>1001</v>
      </c>
      <c r="D301" s="7"/>
      <c r="E301" s="8"/>
      <c r="F301" s="9">
        <v>43185</v>
      </c>
      <c r="G301" s="6" t="s">
        <v>1002</v>
      </c>
      <c r="H301" s="6" t="s">
        <v>1003</v>
      </c>
      <c r="I301" s="50" t="s">
        <v>1004</v>
      </c>
      <c r="AM301" s="69">
        <f t="shared" si="17"/>
        <v>0</v>
      </c>
      <c r="AN301" s="5">
        <f t="shared" si="15"/>
        <v>0</v>
      </c>
    </row>
    <row r="302" spans="2:40" ht="15.75" customHeight="1">
      <c r="B302" s="5" t="s">
        <v>22</v>
      </c>
      <c r="C302" s="12" t="s">
        <v>254</v>
      </c>
      <c r="D302" s="7"/>
      <c r="E302" s="11">
        <v>840003204376997</v>
      </c>
      <c r="F302" s="9">
        <v>43224</v>
      </c>
      <c r="G302" s="5" t="s">
        <v>885</v>
      </c>
      <c r="H302" s="5" t="s">
        <v>886</v>
      </c>
      <c r="I302" s="50" t="s">
        <v>1009</v>
      </c>
      <c r="AM302" s="69">
        <f t="shared" si="17"/>
        <v>0</v>
      </c>
      <c r="AN302" s="5">
        <f t="shared" si="15"/>
        <v>0</v>
      </c>
    </row>
    <row r="303" spans="2:40" ht="15.75" customHeight="1">
      <c r="B303" s="6" t="s">
        <v>22</v>
      </c>
      <c r="C303" s="7" t="s">
        <v>1095</v>
      </c>
      <c r="D303" s="7"/>
      <c r="E303" s="8">
        <v>840003137055949</v>
      </c>
      <c r="F303" s="9">
        <v>43218</v>
      </c>
      <c r="G303" s="6" t="s">
        <v>1091</v>
      </c>
      <c r="H303" s="6" t="s">
        <v>1092</v>
      </c>
      <c r="I303" s="50" t="s">
        <v>1096</v>
      </c>
      <c r="AM303" s="69">
        <f t="shared" si="17"/>
        <v>0</v>
      </c>
      <c r="AN303" s="5">
        <f t="shared" si="15"/>
        <v>0</v>
      </c>
    </row>
    <row r="304" spans="2:40" ht="15.75" customHeight="1">
      <c r="B304" s="6" t="s">
        <v>22</v>
      </c>
      <c r="C304" s="7"/>
      <c r="D304" s="7"/>
      <c r="E304" s="8">
        <v>840003147136457</v>
      </c>
      <c r="F304" s="9">
        <v>43160</v>
      </c>
      <c r="G304" s="6" t="s">
        <v>316</v>
      </c>
      <c r="H304" s="6" t="s">
        <v>550</v>
      </c>
      <c r="I304" s="50" t="s">
        <v>555</v>
      </c>
      <c r="AM304" s="69">
        <f t="shared" si="17"/>
        <v>0</v>
      </c>
      <c r="AN304" s="5">
        <f t="shared" si="15"/>
        <v>0</v>
      </c>
    </row>
    <row r="305" spans="2:40" ht="15.75" customHeight="1">
      <c r="B305" s="6" t="s">
        <v>88</v>
      </c>
      <c r="C305" s="7">
        <v>801</v>
      </c>
      <c r="D305" s="7" t="s">
        <v>500</v>
      </c>
      <c r="E305" s="8">
        <v>840003129332139</v>
      </c>
      <c r="F305" s="9">
        <v>43203</v>
      </c>
      <c r="G305" s="6" t="s">
        <v>498</v>
      </c>
      <c r="H305" s="6" t="s">
        <v>493</v>
      </c>
      <c r="I305" s="50" t="s">
        <v>494</v>
      </c>
      <c r="AM305" s="69">
        <f t="shared" si="17"/>
        <v>0</v>
      </c>
      <c r="AN305" s="5">
        <f t="shared" si="15"/>
        <v>0</v>
      </c>
    </row>
    <row r="306" spans="2:40" ht="15.75" customHeight="1">
      <c r="B306" s="6" t="s">
        <v>88</v>
      </c>
      <c r="C306" s="7">
        <v>118</v>
      </c>
      <c r="D306" s="7">
        <v>43922576</v>
      </c>
      <c r="F306" s="9">
        <v>43145</v>
      </c>
      <c r="G306" s="6" t="s">
        <v>204</v>
      </c>
      <c r="H306" s="6" t="s">
        <v>205</v>
      </c>
      <c r="I306" s="50" t="s">
        <v>206</v>
      </c>
      <c r="AM306" s="69">
        <f t="shared" si="17"/>
        <v>0</v>
      </c>
      <c r="AN306" s="5">
        <f t="shared" si="15"/>
        <v>0</v>
      </c>
    </row>
    <row r="307" spans="2:40" ht="15.75" customHeight="1">
      <c r="B307" s="6" t="s">
        <v>88</v>
      </c>
      <c r="C307" s="7">
        <v>1802</v>
      </c>
      <c r="D307" s="7" t="s">
        <v>388</v>
      </c>
      <c r="E307" s="8">
        <v>840003126933033</v>
      </c>
      <c r="F307" s="9">
        <v>43136</v>
      </c>
      <c r="G307" s="6" t="s">
        <v>386</v>
      </c>
      <c r="H307" s="6" t="s">
        <v>387</v>
      </c>
      <c r="I307" s="50" t="s">
        <v>389</v>
      </c>
      <c r="AM307" s="69">
        <f t="shared" si="17"/>
        <v>0</v>
      </c>
      <c r="AN307" s="5">
        <f t="shared" si="15"/>
        <v>0</v>
      </c>
    </row>
    <row r="308" spans="2:40" ht="15.75" customHeight="1">
      <c r="B308" s="6" t="s">
        <v>60</v>
      </c>
      <c r="C308" s="7" t="s">
        <v>581</v>
      </c>
      <c r="D308" s="7">
        <v>494710</v>
      </c>
      <c r="E308" s="8">
        <v>840003142294902</v>
      </c>
      <c r="F308" s="9">
        <v>43222</v>
      </c>
      <c r="G308" s="6" t="s">
        <v>576</v>
      </c>
      <c r="H308" s="6" t="s">
        <v>582</v>
      </c>
      <c r="I308" s="50" t="s">
        <v>431</v>
      </c>
      <c r="AM308" s="69">
        <f t="shared" si="17"/>
        <v>0</v>
      </c>
      <c r="AN308" s="5">
        <f t="shared" si="15"/>
        <v>0</v>
      </c>
    </row>
    <row r="309" spans="2:40" ht="15.75" customHeight="1">
      <c r="B309" s="6" t="s">
        <v>60</v>
      </c>
      <c r="C309" s="7" t="s">
        <v>169</v>
      </c>
      <c r="D309" s="7">
        <v>491980</v>
      </c>
      <c r="E309" s="8">
        <v>840003134283270</v>
      </c>
      <c r="F309" s="9">
        <v>43141</v>
      </c>
      <c r="G309" s="6" t="s">
        <v>374</v>
      </c>
      <c r="H309" s="6" t="s">
        <v>423</v>
      </c>
      <c r="I309" s="50" t="s">
        <v>425</v>
      </c>
      <c r="AM309" s="69">
        <f t="shared" si="17"/>
        <v>0</v>
      </c>
      <c r="AN309" s="5">
        <f t="shared" si="15"/>
        <v>0</v>
      </c>
    </row>
    <row r="310" spans="2:40" ht="15" customHeight="1">
      <c r="B310" s="6" t="s">
        <v>60</v>
      </c>
      <c r="C310" s="7" t="s">
        <v>345</v>
      </c>
      <c r="D310" s="7"/>
      <c r="E310" s="8">
        <v>840003136793878</v>
      </c>
      <c r="F310" s="9"/>
      <c r="G310" s="6" t="s">
        <v>342</v>
      </c>
      <c r="H310" s="6" t="s">
        <v>343</v>
      </c>
      <c r="I310" s="50" t="s">
        <v>314</v>
      </c>
      <c r="AM310" s="69">
        <f t="shared" si="17"/>
        <v>0</v>
      </c>
      <c r="AN310" s="5">
        <f t="shared" si="15"/>
        <v>0</v>
      </c>
    </row>
    <row r="311" spans="2:40" ht="15" customHeight="1">
      <c r="B311" s="6" t="s">
        <v>50</v>
      </c>
      <c r="C311" s="7" t="s">
        <v>541</v>
      </c>
      <c r="D311" s="7">
        <v>491126</v>
      </c>
      <c r="E311" s="8">
        <v>840003128686205</v>
      </c>
      <c r="F311" s="9">
        <v>43420</v>
      </c>
      <c r="G311" s="6" t="s">
        <v>538</v>
      </c>
      <c r="H311" s="6" t="s">
        <v>539</v>
      </c>
      <c r="I311" s="50" t="s">
        <v>540</v>
      </c>
      <c r="AM311" s="69">
        <f t="shared" si="17"/>
        <v>0</v>
      </c>
      <c r="AN311" s="5">
        <f t="shared" si="15"/>
        <v>0</v>
      </c>
    </row>
    <row r="312" spans="2:40" ht="15" customHeight="1">
      <c r="B312" s="6" t="s">
        <v>50</v>
      </c>
      <c r="C312" s="7" t="s">
        <v>381</v>
      </c>
      <c r="D312" s="7"/>
      <c r="E312" s="8">
        <v>840003127946491</v>
      </c>
      <c r="F312" s="9">
        <v>43206</v>
      </c>
      <c r="G312" s="6" t="s">
        <v>382</v>
      </c>
      <c r="H312" s="6" t="s">
        <v>383</v>
      </c>
      <c r="I312" s="50" t="s">
        <v>384</v>
      </c>
      <c r="AM312" s="69">
        <f t="shared" si="17"/>
        <v>0</v>
      </c>
      <c r="AN312" s="5">
        <f t="shared" si="15"/>
        <v>0</v>
      </c>
    </row>
    <row r="313" spans="2:40" ht="15.75" customHeight="1">
      <c r="B313" s="6" t="s">
        <v>50</v>
      </c>
      <c r="C313" s="7" t="s">
        <v>377</v>
      </c>
      <c r="D313" s="7">
        <v>493594</v>
      </c>
      <c r="E313" s="8">
        <v>840003146144570</v>
      </c>
      <c r="F313" s="9">
        <v>43193</v>
      </c>
      <c r="G313" s="6" t="s">
        <v>378</v>
      </c>
      <c r="H313" s="6" t="s">
        <v>371</v>
      </c>
      <c r="I313" s="50" t="s">
        <v>379</v>
      </c>
      <c r="AM313" s="69">
        <f t="shared" si="17"/>
        <v>0</v>
      </c>
      <c r="AN313" s="5">
        <f t="shared" si="15"/>
        <v>0</v>
      </c>
    </row>
    <row r="314" spans="2:40" ht="15.75" customHeight="1">
      <c r="B314" s="6" t="s">
        <v>50</v>
      </c>
      <c r="C314" s="7" t="s">
        <v>298</v>
      </c>
      <c r="D314" s="7">
        <v>493701</v>
      </c>
      <c r="E314" s="8">
        <v>840003203549851</v>
      </c>
      <c r="F314" s="9">
        <v>43192</v>
      </c>
      <c r="G314" s="6" t="s">
        <v>296</v>
      </c>
      <c r="H314" s="6" t="s">
        <v>85</v>
      </c>
      <c r="I314" s="50" t="s">
        <v>300</v>
      </c>
      <c r="AM314" s="69">
        <f t="shared" si="17"/>
        <v>0</v>
      </c>
      <c r="AN314" s="5">
        <f t="shared" si="15"/>
        <v>0</v>
      </c>
    </row>
    <row r="315" spans="2:40" ht="15.75" customHeight="1">
      <c r="B315" s="6" t="s">
        <v>50</v>
      </c>
      <c r="C315" s="7" t="s">
        <v>455</v>
      </c>
      <c r="D315" s="7">
        <v>495392</v>
      </c>
      <c r="E315" s="8">
        <v>840003014730394</v>
      </c>
      <c r="F315" s="9">
        <v>43184</v>
      </c>
      <c r="G315" s="6" t="s">
        <v>220</v>
      </c>
      <c r="H315" s="6" t="s">
        <v>451</v>
      </c>
      <c r="I315" s="50" t="s">
        <v>454</v>
      </c>
      <c r="AM315" s="69">
        <f t="shared" si="17"/>
        <v>0</v>
      </c>
      <c r="AN315" s="5">
        <f t="shared" si="15"/>
        <v>0</v>
      </c>
    </row>
    <row r="316" spans="2:40" ht="15.75" customHeight="1">
      <c r="B316" s="6" t="s">
        <v>50</v>
      </c>
      <c r="C316" s="7">
        <v>1801</v>
      </c>
      <c r="D316" s="7" t="s">
        <v>613</v>
      </c>
      <c r="F316" s="9">
        <v>43170</v>
      </c>
      <c r="G316" s="6" t="s">
        <v>487</v>
      </c>
      <c r="H316" s="6" t="s">
        <v>608</v>
      </c>
      <c r="I316" s="50" t="s">
        <v>614</v>
      </c>
      <c r="AM316" s="69">
        <f t="shared" si="17"/>
        <v>0</v>
      </c>
      <c r="AN316" s="5">
        <f t="shared" si="15"/>
        <v>0</v>
      </c>
    </row>
    <row r="317" spans="2:40" ht="15.75" customHeight="1">
      <c r="B317" s="6" t="s">
        <v>50</v>
      </c>
      <c r="C317" s="7" t="s">
        <v>128</v>
      </c>
      <c r="D317" s="7">
        <v>490148</v>
      </c>
      <c r="E317" s="8">
        <v>840003008581207</v>
      </c>
      <c r="F317" s="9">
        <v>43169</v>
      </c>
      <c r="G317" s="6" t="s">
        <v>123</v>
      </c>
      <c r="H317" s="6" t="s">
        <v>120</v>
      </c>
      <c r="I317" s="50" t="s">
        <v>121</v>
      </c>
      <c r="AM317" s="69">
        <f t="shared" si="17"/>
        <v>0</v>
      </c>
      <c r="AN317" s="5">
        <f t="shared" si="15"/>
        <v>0</v>
      </c>
    </row>
    <row r="318" spans="2:40" ht="15.75" customHeight="1">
      <c r="B318" s="6" t="s">
        <v>50</v>
      </c>
      <c r="C318" s="7" t="s">
        <v>269</v>
      </c>
      <c r="D318" s="7">
        <v>495138</v>
      </c>
      <c r="F318" s="9">
        <v>43145</v>
      </c>
      <c r="G318" s="6" t="s">
        <v>261</v>
      </c>
      <c r="H318" s="6" t="s">
        <v>262</v>
      </c>
      <c r="I318" s="50" t="s">
        <v>270</v>
      </c>
      <c r="AM318" s="69">
        <f t="shared" si="17"/>
        <v>0</v>
      </c>
      <c r="AN318" s="5">
        <f t="shared" si="15"/>
        <v>0</v>
      </c>
    </row>
    <row r="319" spans="2:40" ht="15.75" customHeight="1">
      <c r="B319" s="6" t="s">
        <v>50</v>
      </c>
      <c r="C319" s="7" t="s">
        <v>56</v>
      </c>
      <c r="D319" s="7">
        <v>491795</v>
      </c>
      <c r="E319" s="8">
        <v>840003004471255</v>
      </c>
      <c r="F319" s="9">
        <v>43139</v>
      </c>
      <c r="G319" s="6" t="s">
        <v>53</v>
      </c>
      <c r="H319" s="6" t="s">
        <v>54</v>
      </c>
      <c r="I319" s="50" t="s">
        <v>57</v>
      </c>
      <c r="AM319" s="69">
        <f t="shared" si="17"/>
        <v>0</v>
      </c>
      <c r="AN319" s="5">
        <f t="shared" si="15"/>
        <v>0</v>
      </c>
    </row>
    <row r="320" spans="2:40" ht="15.75" customHeight="1">
      <c r="B320" s="6" t="s">
        <v>50</v>
      </c>
      <c r="C320" s="7" t="s">
        <v>320</v>
      </c>
      <c r="D320" s="7"/>
      <c r="E320" s="8">
        <v>840003146144573</v>
      </c>
      <c r="F320" s="9">
        <v>43134</v>
      </c>
      <c r="G320" s="6" t="s">
        <v>370</v>
      </c>
      <c r="H320" s="6" t="s">
        <v>371</v>
      </c>
      <c r="I320" s="50" t="s">
        <v>372</v>
      </c>
      <c r="AM320" s="69">
        <f t="shared" si="17"/>
        <v>0</v>
      </c>
      <c r="AN320" s="5">
        <f t="shared" si="15"/>
        <v>0</v>
      </c>
    </row>
    <row r="321" spans="2:40" ht="15.75" customHeight="1">
      <c r="B321" s="6" t="s">
        <v>50</v>
      </c>
      <c r="D321" s="7"/>
      <c r="E321" s="8">
        <v>840003201448988</v>
      </c>
      <c r="F321" s="9"/>
      <c r="G321" s="6" t="s">
        <v>45</v>
      </c>
      <c r="H321" s="6" t="s">
        <v>46</v>
      </c>
      <c r="I321" s="50" t="s">
        <v>47</v>
      </c>
      <c r="AM321" s="69">
        <f t="shared" si="17"/>
        <v>0</v>
      </c>
      <c r="AN321" s="5">
        <f t="shared" si="15"/>
        <v>0</v>
      </c>
    </row>
    <row r="322" spans="2:40" ht="15.75" customHeight="1">
      <c r="B322" s="6" t="s">
        <v>50</v>
      </c>
      <c r="D322" s="7"/>
      <c r="E322" s="8">
        <v>840003141011802</v>
      </c>
      <c r="F322" s="9"/>
      <c r="G322" s="6" t="s">
        <v>272</v>
      </c>
      <c r="H322" s="6" t="s">
        <v>273</v>
      </c>
      <c r="I322" s="50" t="s">
        <v>278</v>
      </c>
      <c r="AM322" s="69">
        <f t="shared" si="17"/>
        <v>0</v>
      </c>
      <c r="AN322" s="5">
        <f aca="true" t="shared" si="18" ref="AN322:AN341">COUNT(J322:AL322)</f>
        <v>0</v>
      </c>
    </row>
    <row r="323" spans="2:40" ht="15.75" customHeight="1">
      <c r="B323" s="6" t="s">
        <v>50</v>
      </c>
      <c r="D323" s="7"/>
      <c r="E323" s="8">
        <v>840003142294903</v>
      </c>
      <c r="F323" s="9"/>
      <c r="G323" s="6" t="s">
        <v>585</v>
      </c>
      <c r="H323" s="6" t="s">
        <v>582</v>
      </c>
      <c r="I323" s="50" t="s">
        <v>431</v>
      </c>
      <c r="AM323" s="69">
        <f t="shared" si="17"/>
        <v>0</v>
      </c>
      <c r="AN323" s="5">
        <f t="shared" si="18"/>
        <v>0</v>
      </c>
    </row>
    <row r="324" spans="2:40" ht="15.75" customHeight="1">
      <c r="B324" s="6" t="s">
        <v>50</v>
      </c>
      <c r="C324" s="7" t="s">
        <v>979</v>
      </c>
      <c r="D324" s="7"/>
      <c r="E324" s="8">
        <v>840003145976418</v>
      </c>
      <c r="F324" s="9">
        <v>43191</v>
      </c>
      <c r="G324" s="6" t="s">
        <v>981</v>
      </c>
      <c r="H324" s="6" t="s">
        <v>975</v>
      </c>
      <c r="I324" s="50" t="s">
        <v>783</v>
      </c>
      <c r="AM324" s="69">
        <f t="shared" si="17"/>
        <v>0</v>
      </c>
      <c r="AN324" s="5">
        <f t="shared" si="18"/>
        <v>0</v>
      </c>
    </row>
    <row r="325" spans="2:40" ht="15.75" customHeight="1">
      <c r="B325" s="6" t="s">
        <v>69</v>
      </c>
      <c r="C325" s="7">
        <v>88</v>
      </c>
      <c r="D325" s="7" t="s">
        <v>631</v>
      </c>
      <c r="E325" s="8">
        <v>840003139584425</v>
      </c>
      <c r="F325" s="9">
        <v>43273</v>
      </c>
      <c r="G325" s="6" t="s">
        <v>626</v>
      </c>
      <c r="H325" s="6" t="s">
        <v>624</v>
      </c>
      <c r="I325" s="50" t="s">
        <v>632</v>
      </c>
      <c r="AM325" s="69">
        <f t="shared" si="17"/>
        <v>0</v>
      </c>
      <c r="AN325" s="5">
        <f t="shared" si="18"/>
        <v>0</v>
      </c>
    </row>
    <row r="326" spans="2:40" ht="15.75" customHeight="1">
      <c r="B326" s="6" t="s">
        <v>69</v>
      </c>
      <c r="C326" s="7" t="s">
        <v>70</v>
      </c>
      <c r="D326" s="7" t="s">
        <v>71</v>
      </c>
      <c r="E326" s="8">
        <v>840003013813012</v>
      </c>
      <c r="F326" s="9">
        <v>43213</v>
      </c>
      <c r="G326" s="6" t="s">
        <v>66</v>
      </c>
      <c r="H326" s="6" t="s">
        <v>67</v>
      </c>
      <c r="I326" s="50" t="s">
        <v>72</v>
      </c>
      <c r="AM326" s="69">
        <f t="shared" si="17"/>
        <v>0</v>
      </c>
      <c r="AN326" s="5">
        <f t="shared" si="18"/>
        <v>0</v>
      </c>
    </row>
    <row r="327" spans="2:40" ht="15.75" customHeight="1">
      <c r="B327" s="6" t="s">
        <v>69</v>
      </c>
      <c r="C327" s="7" t="s">
        <v>514</v>
      </c>
      <c r="D327" s="7" t="s">
        <v>515</v>
      </c>
      <c r="E327" s="8">
        <v>840003114447772</v>
      </c>
      <c r="F327" s="9">
        <v>43202</v>
      </c>
      <c r="G327" s="6" t="s">
        <v>516</v>
      </c>
      <c r="H327" s="6" t="s">
        <v>512</v>
      </c>
      <c r="I327" s="50" t="s">
        <v>87</v>
      </c>
      <c r="AM327" s="69">
        <f t="shared" si="17"/>
        <v>0</v>
      </c>
      <c r="AN327" s="5">
        <f t="shared" si="18"/>
        <v>0</v>
      </c>
    </row>
    <row r="328" spans="2:40" ht="15.75" customHeight="1">
      <c r="B328" s="6" t="s">
        <v>69</v>
      </c>
      <c r="C328" s="7">
        <v>1822</v>
      </c>
      <c r="D328" s="7">
        <v>4275013</v>
      </c>
      <c r="E328" s="8">
        <v>840003128636436</v>
      </c>
      <c r="F328" s="9">
        <v>43175</v>
      </c>
      <c r="G328" s="6" t="s">
        <v>353</v>
      </c>
      <c r="H328" s="6" t="s">
        <v>350</v>
      </c>
      <c r="I328" s="50" t="s">
        <v>355</v>
      </c>
      <c r="AM328" s="69">
        <f t="shared" si="17"/>
        <v>0</v>
      </c>
      <c r="AN328" s="5">
        <f t="shared" si="18"/>
        <v>0</v>
      </c>
    </row>
    <row r="329" spans="2:40" ht="15.75" customHeight="1">
      <c r="B329" s="6" t="s">
        <v>73</v>
      </c>
      <c r="C329" s="7" t="s">
        <v>590</v>
      </c>
      <c r="D329" s="7" t="s">
        <v>591</v>
      </c>
      <c r="E329" s="8">
        <v>840003200173932</v>
      </c>
      <c r="F329" s="9">
        <v>43174</v>
      </c>
      <c r="G329" s="6" t="s">
        <v>45</v>
      </c>
      <c r="H329" s="6" t="s">
        <v>588</v>
      </c>
      <c r="I329" s="50" t="s">
        <v>592</v>
      </c>
      <c r="AM329" s="69">
        <f t="shared" si="17"/>
        <v>0</v>
      </c>
      <c r="AN329" s="5">
        <f t="shared" si="18"/>
        <v>0</v>
      </c>
    </row>
    <row r="330" spans="2:40" ht="15.75" customHeight="1">
      <c r="B330" s="6" t="s">
        <v>73</v>
      </c>
      <c r="C330" s="7">
        <v>7145</v>
      </c>
      <c r="D330" s="7" t="s">
        <v>528</v>
      </c>
      <c r="E330" s="8">
        <v>840003144279439</v>
      </c>
      <c r="F330" s="9">
        <v>43042</v>
      </c>
      <c r="G330" s="6" t="s">
        <v>529</v>
      </c>
      <c r="H330" s="6" t="s">
        <v>530</v>
      </c>
      <c r="I330" s="50" t="s">
        <v>531</v>
      </c>
      <c r="AM330" s="69">
        <f t="shared" si="17"/>
        <v>0</v>
      </c>
      <c r="AN330" s="5">
        <f t="shared" si="18"/>
        <v>0</v>
      </c>
    </row>
    <row r="331" spans="2:40" ht="15.75" customHeight="1">
      <c r="B331" s="6" t="s">
        <v>17</v>
      </c>
      <c r="C331" s="7" t="s">
        <v>117</v>
      </c>
      <c r="D331" s="7">
        <v>3440305</v>
      </c>
      <c r="E331" s="8">
        <v>840003142146047</v>
      </c>
      <c r="F331" s="9">
        <v>43201</v>
      </c>
      <c r="G331" s="6" t="s">
        <v>114</v>
      </c>
      <c r="H331" s="6" t="s">
        <v>115</v>
      </c>
      <c r="I331" s="50" t="s">
        <v>116</v>
      </c>
      <c r="AM331" s="69">
        <f aca="true" t="shared" si="19" ref="AM331:AM341">SUM(J331:AF331)</f>
        <v>0</v>
      </c>
      <c r="AN331" s="5">
        <f t="shared" si="18"/>
        <v>0</v>
      </c>
    </row>
    <row r="332" spans="2:40" ht="15.75" customHeight="1">
      <c r="B332" s="6" t="s">
        <v>17</v>
      </c>
      <c r="C332" s="7" t="s">
        <v>321</v>
      </c>
      <c r="D332" s="7">
        <v>3493822</v>
      </c>
      <c r="E332" s="8">
        <v>840003143914258</v>
      </c>
      <c r="F332" s="9">
        <v>43192</v>
      </c>
      <c r="G332" s="6" t="s">
        <v>316</v>
      </c>
      <c r="H332" s="6" t="s">
        <v>317</v>
      </c>
      <c r="I332" s="50" t="s">
        <v>132</v>
      </c>
      <c r="AM332" s="69">
        <f t="shared" si="19"/>
        <v>0</v>
      </c>
      <c r="AN332" s="5">
        <f t="shared" si="18"/>
        <v>0</v>
      </c>
    </row>
    <row r="333" spans="2:40" ht="15.75" customHeight="1">
      <c r="B333" s="6" t="s">
        <v>17</v>
      </c>
      <c r="C333" s="7" t="s">
        <v>162</v>
      </c>
      <c r="D333" s="7">
        <v>3464239</v>
      </c>
      <c r="E333" s="8">
        <v>840003144458803</v>
      </c>
      <c r="F333" s="9">
        <v>43175</v>
      </c>
      <c r="G333" s="6" t="s">
        <v>159</v>
      </c>
      <c r="H333" s="6" t="s">
        <v>160</v>
      </c>
      <c r="I333" s="50" t="s">
        <v>163</v>
      </c>
      <c r="AM333" s="69">
        <f t="shared" si="19"/>
        <v>0</v>
      </c>
      <c r="AN333" s="5">
        <f t="shared" si="18"/>
        <v>0</v>
      </c>
    </row>
    <row r="334" spans="2:40" ht="15.75" customHeight="1">
      <c r="B334" s="6" t="s">
        <v>17</v>
      </c>
      <c r="C334" s="7" t="s">
        <v>305</v>
      </c>
      <c r="D334" s="7">
        <v>3489613</v>
      </c>
      <c r="E334" s="8">
        <v>840003149404511</v>
      </c>
      <c r="F334" s="9">
        <v>43161</v>
      </c>
      <c r="G334" s="6" t="s">
        <v>439</v>
      </c>
      <c r="H334" s="6" t="s">
        <v>437</v>
      </c>
      <c r="I334" s="50" t="s">
        <v>440</v>
      </c>
      <c r="AM334" s="69">
        <f t="shared" si="19"/>
        <v>0</v>
      </c>
      <c r="AN334" s="5">
        <f t="shared" si="18"/>
        <v>0</v>
      </c>
    </row>
    <row r="335" spans="2:40" ht="15.75" customHeight="1">
      <c r="B335" s="6" t="s">
        <v>17</v>
      </c>
      <c r="C335" s="7" t="s">
        <v>424</v>
      </c>
      <c r="D335" s="7">
        <v>3453942</v>
      </c>
      <c r="E335" s="8">
        <v>840003199828696</v>
      </c>
      <c r="F335" s="9">
        <v>43121</v>
      </c>
      <c r="G335" s="6" t="s">
        <v>374</v>
      </c>
      <c r="H335" s="6" t="s">
        <v>423</v>
      </c>
      <c r="I335" s="50" t="s">
        <v>87</v>
      </c>
      <c r="AM335" s="69">
        <f t="shared" si="19"/>
        <v>0</v>
      </c>
      <c r="AN335" s="5">
        <f t="shared" si="18"/>
        <v>0</v>
      </c>
    </row>
    <row r="336" spans="2:40" ht="15" customHeight="1">
      <c r="B336" s="6" t="s">
        <v>906</v>
      </c>
      <c r="C336" s="7" t="s">
        <v>287</v>
      </c>
      <c r="D336" s="7">
        <v>3472920</v>
      </c>
      <c r="E336" s="8">
        <v>840003004450133</v>
      </c>
      <c r="F336" s="9">
        <v>43221</v>
      </c>
      <c r="G336" s="6" t="s">
        <v>284</v>
      </c>
      <c r="H336" s="6" t="s">
        <v>285</v>
      </c>
      <c r="I336" s="50" t="s">
        <v>288</v>
      </c>
      <c r="AM336" s="69">
        <f t="shared" si="19"/>
        <v>0</v>
      </c>
      <c r="AN336" s="5">
        <f t="shared" si="18"/>
        <v>0</v>
      </c>
    </row>
    <row r="337" spans="2:40" ht="15.75" customHeight="1">
      <c r="B337" s="6" t="s">
        <v>906</v>
      </c>
      <c r="C337" s="7" t="s">
        <v>158</v>
      </c>
      <c r="D337" s="7">
        <v>3417100</v>
      </c>
      <c r="E337" s="8">
        <v>840003144458802</v>
      </c>
      <c r="F337" s="9">
        <v>43173</v>
      </c>
      <c r="G337" s="6" t="s">
        <v>159</v>
      </c>
      <c r="H337" s="6" t="s">
        <v>160</v>
      </c>
      <c r="I337" s="50" t="s">
        <v>161</v>
      </c>
      <c r="AM337" s="69">
        <f t="shared" si="19"/>
        <v>0</v>
      </c>
      <c r="AN337" s="5">
        <f t="shared" si="18"/>
        <v>0</v>
      </c>
    </row>
    <row r="338" spans="2:40" ht="15.75" customHeight="1">
      <c r="B338" s="6" t="s">
        <v>906</v>
      </c>
      <c r="C338" s="7" t="s">
        <v>322</v>
      </c>
      <c r="D338" s="7">
        <v>3396471</v>
      </c>
      <c r="E338" s="8">
        <v>840003143914254</v>
      </c>
      <c r="F338" s="9">
        <v>43119</v>
      </c>
      <c r="G338" s="6" t="s">
        <v>316</v>
      </c>
      <c r="H338" s="6" t="s">
        <v>317</v>
      </c>
      <c r="I338" s="50" t="s">
        <v>323</v>
      </c>
      <c r="AM338" s="69">
        <f t="shared" si="19"/>
        <v>0</v>
      </c>
      <c r="AN338" s="5">
        <f t="shared" si="18"/>
        <v>0</v>
      </c>
    </row>
    <row r="339" spans="2:40" ht="15.75" customHeight="1">
      <c r="B339" s="6" t="s">
        <v>906</v>
      </c>
      <c r="C339" s="7" t="s">
        <v>422</v>
      </c>
      <c r="D339" s="7">
        <v>3399209</v>
      </c>
      <c r="E339" s="8">
        <v>840003148642303</v>
      </c>
      <c r="F339" s="9">
        <v>42985</v>
      </c>
      <c r="G339" s="6" t="s">
        <v>374</v>
      </c>
      <c r="H339" s="6" t="s">
        <v>423</v>
      </c>
      <c r="I339" s="50" t="s">
        <v>375</v>
      </c>
      <c r="AM339" s="69">
        <f t="shared" si="19"/>
        <v>0</v>
      </c>
      <c r="AN339" s="5">
        <f t="shared" si="18"/>
        <v>0</v>
      </c>
    </row>
    <row r="340" spans="2:40" ht="15.75" customHeight="1">
      <c r="B340" s="6" t="s">
        <v>906</v>
      </c>
      <c r="C340" s="12" t="s">
        <v>1164</v>
      </c>
      <c r="D340" s="7">
        <v>3520303</v>
      </c>
      <c r="F340" s="9">
        <v>43375</v>
      </c>
      <c r="G340" s="5" t="s">
        <v>605</v>
      </c>
      <c r="H340" s="5" t="s">
        <v>602</v>
      </c>
      <c r="I340" s="50" t="s">
        <v>1177</v>
      </c>
      <c r="AM340" s="69">
        <f t="shared" si="19"/>
        <v>0</v>
      </c>
      <c r="AN340" s="5">
        <f t="shared" si="18"/>
        <v>0</v>
      </c>
    </row>
    <row r="341" spans="2:40" ht="15.75" customHeight="1">
      <c r="B341" s="5" t="s">
        <v>48</v>
      </c>
      <c r="C341" s="5"/>
      <c r="D341" s="7" t="s">
        <v>1198</v>
      </c>
      <c r="E341" s="11">
        <v>840003013784077</v>
      </c>
      <c r="F341" s="9">
        <v>43210</v>
      </c>
      <c r="G341" s="5" t="s">
        <v>1199</v>
      </c>
      <c r="H341" s="5" t="s">
        <v>1200</v>
      </c>
      <c r="AM341" s="69">
        <f t="shared" si="19"/>
        <v>0</v>
      </c>
      <c r="AN341" s="5">
        <f t="shared" si="18"/>
        <v>0</v>
      </c>
    </row>
    <row r="342" spans="3:39" ht="15.75" customHeight="1">
      <c r="C342" s="5"/>
      <c r="D342" s="7"/>
      <c r="F342" s="9"/>
      <c r="AM342" s="50"/>
    </row>
    <row r="343" spans="3:39" ht="15.75" customHeight="1">
      <c r="C343" s="5"/>
      <c r="D343" s="7"/>
      <c r="F343" s="9"/>
      <c r="AM343" s="50"/>
    </row>
    <row r="344" spans="3:39" ht="15.75" customHeight="1">
      <c r="C344" s="5"/>
      <c r="D344" s="7"/>
      <c r="F344" s="9"/>
      <c r="AM344" s="50"/>
    </row>
    <row r="345" spans="3:39" ht="15.75" customHeight="1">
      <c r="C345" s="5"/>
      <c r="D345" s="7"/>
      <c r="F345" s="9"/>
      <c r="AM345" s="50"/>
    </row>
    <row r="346" spans="3:39" ht="15.75" customHeight="1">
      <c r="C346" s="5"/>
      <c r="D346" s="7"/>
      <c r="F346" s="9"/>
      <c r="AM346" s="50"/>
    </row>
    <row r="347" spans="3:39" ht="15.75" customHeight="1">
      <c r="C347" s="5"/>
      <c r="D347" s="7"/>
      <c r="F347" s="9"/>
      <c r="AM347" s="50"/>
    </row>
    <row r="348" spans="3:39" ht="15.75" customHeight="1">
      <c r="C348" s="5"/>
      <c r="D348" s="7"/>
      <c r="F348" s="9"/>
      <c r="AM348" s="50"/>
    </row>
    <row r="349" spans="3:39" ht="15.75" customHeight="1">
      <c r="C349" s="5"/>
      <c r="D349" s="7"/>
      <c r="F349" s="9"/>
      <c r="AM349" s="50"/>
    </row>
    <row r="350" spans="3:39" ht="15.75" customHeight="1">
      <c r="C350" s="5"/>
      <c r="D350" s="7"/>
      <c r="F350" s="9"/>
      <c r="AM350" s="50"/>
    </row>
    <row r="351" spans="3:39" ht="15.75" customHeight="1">
      <c r="C351" s="5"/>
      <c r="D351" s="7"/>
      <c r="F351" s="9"/>
      <c r="AM351" s="50"/>
    </row>
    <row r="352" spans="3:39" ht="15.75" customHeight="1">
      <c r="C352" s="5"/>
      <c r="D352" s="7"/>
      <c r="F352" s="9"/>
      <c r="AM352" s="50"/>
    </row>
    <row r="353" spans="3:39" ht="15.75" customHeight="1">
      <c r="C353" s="5"/>
      <c r="D353" s="7"/>
      <c r="F353" s="9"/>
      <c r="AM353" s="50"/>
    </row>
    <row r="354" spans="3:39" ht="15.75" customHeight="1">
      <c r="C354" s="5"/>
      <c r="D354" s="7"/>
      <c r="F354" s="9"/>
      <c r="AM354" s="50"/>
    </row>
    <row r="355" spans="3:39" ht="15.75" customHeight="1">
      <c r="C355" s="5"/>
      <c r="D355" s="7"/>
      <c r="F355" s="9"/>
      <c r="AM355" s="50"/>
    </row>
    <row r="356" spans="3:39" ht="15.75" customHeight="1">
      <c r="C356" s="5"/>
      <c r="D356" s="7"/>
      <c r="F356" s="9"/>
      <c r="AM356" s="50"/>
    </row>
    <row r="357" spans="3:39" ht="15.75" customHeight="1">
      <c r="C357" s="5"/>
      <c r="D357" s="7"/>
      <c r="F357" s="9"/>
      <c r="AM357" s="50"/>
    </row>
    <row r="358" spans="3:39" ht="15.75" customHeight="1">
      <c r="C358" s="5"/>
      <c r="D358" s="7"/>
      <c r="F358" s="9"/>
      <c r="AM358" s="50"/>
    </row>
    <row r="359" spans="3:39" ht="15.75" customHeight="1">
      <c r="C359" s="5"/>
      <c r="D359" s="7"/>
      <c r="F359" s="9"/>
      <c r="AM359" s="50"/>
    </row>
    <row r="360" spans="3:39" ht="15.75" customHeight="1">
      <c r="C360" s="5"/>
      <c r="D360" s="7"/>
      <c r="F360" s="9"/>
      <c r="AM360" s="50"/>
    </row>
    <row r="361" spans="3:39" ht="15.75" customHeight="1">
      <c r="C361" s="5"/>
      <c r="D361" s="7"/>
      <c r="F361" s="9"/>
      <c r="AM361" s="50"/>
    </row>
    <row r="362" spans="3:39" ht="15.75" customHeight="1">
      <c r="C362" s="5"/>
      <c r="D362" s="7"/>
      <c r="F362" s="9"/>
      <c r="AM362" s="50"/>
    </row>
    <row r="363" spans="3:39" ht="15.75" customHeight="1">
      <c r="C363" s="5"/>
      <c r="D363" s="7"/>
      <c r="F363" s="9"/>
      <c r="AM363" s="50"/>
    </row>
    <row r="364" spans="3:39" ht="15.75" customHeight="1">
      <c r="C364" s="5"/>
      <c r="D364" s="7"/>
      <c r="F364" s="9"/>
      <c r="AM364" s="50"/>
    </row>
    <row r="365" spans="3:39" ht="15.75" customHeight="1">
      <c r="C365" s="5"/>
      <c r="D365" s="7"/>
      <c r="F365" s="9"/>
      <c r="AM365" s="50"/>
    </row>
    <row r="366" spans="3:39" ht="15.75" customHeight="1">
      <c r="C366" s="5"/>
      <c r="D366" s="7"/>
      <c r="F366" s="9"/>
      <c r="AM366" s="50"/>
    </row>
    <row r="367" spans="3:39" ht="15.75" customHeight="1">
      <c r="C367" s="5"/>
      <c r="D367" s="7"/>
      <c r="F367" s="9"/>
      <c r="AM367" s="50"/>
    </row>
    <row r="368" spans="3:39" ht="15.75" customHeight="1">
      <c r="C368" s="5"/>
      <c r="D368" s="7"/>
      <c r="F368" s="9"/>
      <c r="AM368" s="50"/>
    </row>
    <row r="369" spans="3:39" ht="15.75" customHeight="1">
      <c r="C369" s="5"/>
      <c r="D369" s="7"/>
      <c r="F369" s="9"/>
      <c r="AM369" s="50"/>
    </row>
    <row r="370" spans="3:39" ht="15.75" customHeight="1">
      <c r="C370" s="5"/>
      <c r="D370" s="7"/>
      <c r="F370" s="9"/>
      <c r="AM370" s="50"/>
    </row>
    <row r="371" spans="3:39" ht="15.75" customHeight="1">
      <c r="C371" s="5"/>
      <c r="D371" s="7"/>
      <c r="F371" s="9"/>
      <c r="AM371" s="50"/>
    </row>
    <row r="372" spans="3:39" ht="15.75" customHeight="1">
      <c r="C372" s="5"/>
      <c r="D372" s="7"/>
      <c r="F372" s="9"/>
      <c r="AM372" s="50"/>
    </row>
    <row r="373" spans="3:39" ht="15.75" customHeight="1">
      <c r="C373" s="5"/>
      <c r="D373" s="7"/>
      <c r="F373" s="9"/>
      <c r="AM373" s="50"/>
    </row>
    <row r="374" spans="3:39" ht="15.75" customHeight="1">
      <c r="C374" s="5"/>
      <c r="D374" s="7"/>
      <c r="F374" s="9"/>
      <c r="AM374" s="50"/>
    </row>
    <row r="375" spans="3:39" ht="15.75" customHeight="1">
      <c r="C375" s="5"/>
      <c r="D375" s="7"/>
      <c r="F375" s="9"/>
      <c r="AM375" s="50"/>
    </row>
    <row r="376" spans="3:39" ht="15.75" customHeight="1">
      <c r="C376" s="5"/>
      <c r="D376" s="7"/>
      <c r="F376" s="9"/>
      <c r="AM376" s="50"/>
    </row>
    <row r="377" spans="3:39" ht="15.75" customHeight="1">
      <c r="C377" s="5"/>
      <c r="D377" s="7"/>
      <c r="F377" s="9"/>
      <c r="AM377" s="50"/>
    </row>
    <row r="378" spans="3:39" ht="15.75" customHeight="1">
      <c r="C378" s="5"/>
      <c r="D378" s="7"/>
      <c r="F378" s="9"/>
      <c r="AM378" s="50"/>
    </row>
    <row r="379" spans="3:39" ht="15.75" customHeight="1">
      <c r="C379" s="5"/>
      <c r="D379" s="7"/>
      <c r="F379" s="9"/>
      <c r="AM379" s="50"/>
    </row>
    <row r="380" spans="3:39" ht="15.75" customHeight="1">
      <c r="C380" s="5"/>
      <c r="D380" s="7"/>
      <c r="F380" s="9"/>
      <c r="AM380" s="50"/>
    </row>
    <row r="381" spans="3:39" ht="15.75" customHeight="1">
      <c r="C381" s="5"/>
      <c r="D381" s="7"/>
      <c r="F381" s="9"/>
      <c r="AM381" s="50"/>
    </row>
    <row r="382" spans="3:39" ht="15.75" customHeight="1">
      <c r="C382" s="5"/>
      <c r="D382" s="7"/>
      <c r="F382" s="9"/>
      <c r="AM382" s="50"/>
    </row>
    <row r="383" spans="3:39" ht="15.75" customHeight="1">
      <c r="C383" s="5"/>
      <c r="D383" s="7"/>
      <c r="F383" s="9"/>
      <c r="AM383" s="50"/>
    </row>
    <row r="384" spans="3:39" ht="15.75" customHeight="1">
      <c r="C384" s="5"/>
      <c r="D384" s="7"/>
      <c r="F384" s="9"/>
      <c r="AM384" s="50"/>
    </row>
    <row r="385" spans="3:39" ht="15.75" customHeight="1">
      <c r="C385" s="5"/>
      <c r="D385" s="7"/>
      <c r="F385" s="9"/>
      <c r="AM385" s="50"/>
    </row>
    <row r="386" spans="3:39" ht="15.75" customHeight="1">
      <c r="C386" s="5"/>
      <c r="D386" s="7"/>
      <c r="F386" s="9"/>
      <c r="AM386" s="50"/>
    </row>
    <row r="387" spans="3:39" ht="15.75" customHeight="1">
      <c r="C387" s="5"/>
      <c r="D387" s="7"/>
      <c r="F387" s="9"/>
      <c r="AM387" s="50"/>
    </row>
    <row r="388" spans="3:39" ht="15.75" customHeight="1">
      <c r="C388" s="5"/>
      <c r="D388" s="7"/>
      <c r="F388" s="9"/>
      <c r="AM388" s="50"/>
    </row>
    <row r="389" spans="3:39" ht="15.75" customHeight="1">
      <c r="C389" s="5"/>
      <c r="D389" s="7"/>
      <c r="F389" s="9"/>
      <c r="AM389" s="50"/>
    </row>
    <row r="390" spans="3:39" ht="15.75" customHeight="1">
      <c r="C390" s="5"/>
      <c r="D390" s="7"/>
      <c r="F390" s="9"/>
      <c r="AM390" s="50"/>
    </row>
    <row r="391" spans="3:39" ht="15.75" customHeight="1">
      <c r="C391" s="5"/>
      <c r="D391" s="7"/>
      <c r="F391" s="9"/>
      <c r="AM391" s="50"/>
    </row>
    <row r="392" spans="3:39" ht="15.75" customHeight="1">
      <c r="C392" s="5"/>
      <c r="D392" s="7"/>
      <c r="F392" s="9"/>
      <c r="AM392" s="50"/>
    </row>
    <row r="393" spans="3:39" ht="15.75" customHeight="1">
      <c r="C393" s="5"/>
      <c r="D393" s="7"/>
      <c r="F393" s="9"/>
      <c r="AM393" s="50"/>
    </row>
    <row r="394" spans="3:39" ht="15.75" customHeight="1">
      <c r="C394" s="5"/>
      <c r="D394" s="7"/>
      <c r="F394" s="9"/>
      <c r="AM394" s="50"/>
    </row>
    <row r="395" spans="3:39" ht="15.75" customHeight="1">
      <c r="C395" s="5"/>
      <c r="D395" s="7"/>
      <c r="F395" s="9"/>
      <c r="AM395" s="50"/>
    </row>
    <row r="396" spans="3:39" ht="15.75" customHeight="1">
      <c r="C396" s="5"/>
      <c r="D396" s="7"/>
      <c r="F396" s="9"/>
      <c r="AM396" s="50"/>
    </row>
    <row r="397" spans="3:39" ht="15.75" customHeight="1">
      <c r="C397" s="5"/>
      <c r="D397" s="7"/>
      <c r="F397" s="9"/>
      <c r="AM397" s="50"/>
    </row>
    <row r="398" spans="3:39" ht="15.75" customHeight="1">
      <c r="C398" s="5"/>
      <c r="D398" s="7"/>
      <c r="F398" s="9"/>
      <c r="AM398" s="50"/>
    </row>
    <row r="399" spans="3:39" ht="15.75" customHeight="1">
      <c r="C399" s="5"/>
      <c r="D399" s="7"/>
      <c r="F399" s="9"/>
      <c r="AM399" s="50"/>
    </row>
    <row r="400" spans="3:39" ht="15.75" customHeight="1">
      <c r="C400" s="5"/>
      <c r="D400" s="7"/>
      <c r="F400" s="9"/>
      <c r="AM400" s="50"/>
    </row>
    <row r="401" spans="3:39" ht="15.75" customHeight="1">
      <c r="C401" s="5"/>
      <c r="D401" s="7"/>
      <c r="F401" s="9"/>
      <c r="AM401" s="50"/>
    </row>
    <row r="402" spans="3:39" ht="15.75" customHeight="1">
      <c r="C402" s="5"/>
      <c r="D402" s="7"/>
      <c r="F402" s="9"/>
      <c r="AM402" s="50"/>
    </row>
    <row r="403" spans="3:39" ht="15.75" customHeight="1">
      <c r="C403" s="5"/>
      <c r="D403" s="7"/>
      <c r="F403" s="9"/>
      <c r="AM403" s="50"/>
    </row>
    <row r="404" spans="3:39" ht="15.75" customHeight="1">
      <c r="C404" s="5"/>
      <c r="D404" s="7"/>
      <c r="F404" s="9"/>
      <c r="AM404" s="50"/>
    </row>
    <row r="405" spans="3:39" ht="15.75" customHeight="1">
      <c r="C405" s="5"/>
      <c r="D405" s="7"/>
      <c r="F405" s="9"/>
      <c r="AM405" s="50"/>
    </row>
    <row r="406" spans="3:39" ht="15.75" customHeight="1">
      <c r="C406" s="5"/>
      <c r="D406" s="7"/>
      <c r="F406" s="9"/>
      <c r="AM406" s="50"/>
    </row>
    <row r="407" spans="3:39" ht="15.75" customHeight="1">
      <c r="C407" s="5"/>
      <c r="D407" s="7"/>
      <c r="F407" s="9"/>
      <c r="AM407" s="50"/>
    </row>
    <row r="408" spans="3:39" ht="15.75" customHeight="1">
      <c r="C408" s="5"/>
      <c r="D408" s="7"/>
      <c r="F408" s="9"/>
      <c r="AM408" s="50"/>
    </row>
    <row r="409" spans="3:39" ht="15.75" customHeight="1">
      <c r="C409" s="5"/>
      <c r="D409" s="7"/>
      <c r="F409" s="9"/>
      <c r="AM409" s="50"/>
    </row>
    <row r="410" spans="3:39" ht="15.75" customHeight="1">
      <c r="C410" s="5"/>
      <c r="D410" s="7"/>
      <c r="F410" s="9"/>
      <c r="AM410" s="50"/>
    </row>
    <row r="411" spans="3:39" ht="15.75" customHeight="1">
      <c r="C411" s="5"/>
      <c r="D411" s="7"/>
      <c r="F411" s="9"/>
      <c r="AM411" s="50"/>
    </row>
    <row r="412" spans="3:39" ht="15.75" customHeight="1">
      <c r="C412" s="5"/>
      <c r="D412" s="7"/>
      <c r="F412" s="9"/>
      <c r="AM412" s="50"/>
    </row>
    <row r="413" spans="3:39" ht="15.75" customHeight="1">
      <c r="C413" s="5"/>
      <c r="D413" s="7"/>
      <c r="F413" s="9"/>
      <c r="AM413" s="50"/>
    </row>
    <row r="414" spans="3:39" ht="15.75" customHeight="1">
      <c r="C414" s="5"/>
      <c r="D414" s="7"/>
      <c r="F414" s="9"/>
      <c r="AM414" s="50"/>
    </row>
    <row r="415" spans="3:39" ht="15.75" customHeight="1">
      <c r="C415" s="5"/>
      <c r="D415" s="7"/>
      <c r="F415" s="9"/>
      <c r="AM415" s="50"/>
    </row>
    <row r="416" spans="3:39" ht="15.75" customHeight="1">
      <c r="C416" s="5"/>
      <c r="D416" s="7"/>
      <c r="F416" s="9"/>
      <c r="AM416" s="50"/>
    </row>
    <row r="417" spans="3:39" ht="15.75" customHeight="1">
      <c r="C417" s="5"/>
      <c r="D417" s="7"/>
      <c r="F417" s="9"/>
      <c r="AM417" s="50"/>
    </row>
    <row r="418" spans="3:39" ht="15.75" customHeight="1">
      <c r="C418" s="5"/>
      <c r="D418" s="7"/>
      <c r="F418" s="9"/>
      <c r="AM418" s="50"/>
    </row>
    <row r="419" spans="3:39" ht="15.75" customHeight="1">
      <c r="C419" s="5"/>
      <c r="D419" s="7"/>
      <c r="F419" s="9"/>
      <c r="AM419" s="50"/>
    </row>
    <row r="420" spans="3:39" ht="15.75" customHeight="1">
      <c r="C420" s="5"/>
      <c r="D420" s="7"/>
      <c r="F420" s="9"/>
      <c r="AM420" s="50"/>
    </row>
    <row r="421" spans="3:39" ht="15.75" customHeight="1">
      <c r="C421" s="5"/>
      <c r="D421" s="7"/>
      <c r="F421" s="9"/>
      <c r="AM421" s="50"/>
    </row>
    <row r="422" spans="3:39" ht="15.75" customHeight="1">
      <c r="C422" s="5"/>
      <c r="D422" s="7"/>
      <c r="F422" s="9"/>
      <c r="AM422" s="50"/>
    </row>
    <row r="423" spans="3:39" ht="15.75" customHeight="1">
      <c r="C423" s="5"/>
      <c r="D423" s="7"/>
      <c r="F423" s="9"/>
      <c r="AM423" s="50"/>
    </row>
    <row r="424" spans="3:39" ht="15.75" customHeight="1">
      <c r="C424" s="5"/>
      <c r="D424" s="7"/>
      <c r="F424" s="9"/>
      <c r="AM424" s="50"/>
    </row>
    <row r="425" spans="3:39" ht="15.75" customHeight="1">
      <c r="C425" s="5"/>
      <c r="D425" s="7"/>
      <c r="F425" s="9"/>
      <c r="AM425" s="50"/>
    </row>
    <row r="426" spans="3:39" ht="15.75" customHeight="1">
      <c r="C426" s="5"/>
      <c r="D426" s="7"/>
      <c r="F426" s="9"/>
      <c r="AM426" s="50"/>
    </row>
    <row r="427" spans="3:39" ht="15.75" customHeight="1">
      <c r="C427" s="5"/>
      <c r="D427" s="7"/>
      <c r="F427" s="9"/>
      <c r="AM427" s="50"/>
    </row>
    <row r="428" spans="3:39" ht="15.75" customHeight="1">
      <c r="C428" s="5"/>
      <c r="D428" s="7"/>
      <c r="F428" s="9"/>
      <c r="AM428" s="50"/>
    </row>
    <row r="429" spans="3:39" ht="15.75" customHeight="1">
      <c r="C429" s="5"/>
      <c r="D429" s="7"/>
      <c r="F429" s="9"/>
      <c r="AM429" s="50"/>
    </row>
    <row r="430" spans="3:39" ht="15.75" customHeight="1">
      <c r="C430" s="5"/>
      <c r="D430" s="7"/>
      <c r="F430" s="9"/>
      <c r="AM430" s="50"/>
    </row>
    <row r="431" spans="3:39" ht="15.75" customHeight="1">
      <c r="C431" s="5"/>
      <c r="D431" s="7"/>
      <c r="F431" s="9"/>
      <c r="AM431" s="50"/>
    </row>
    <row r="432" spans="3:39" ht="15.75" customHeight="1">
      <c r="C432" s="5"/>
      <c r="D432" s="7"/>
      <c r="F432" s="9"/>
      <c r="AM432" s="50"/>
    </row>
    <row r="433" spans="3:39" ht="15.75" customHeight="1">
      <c r="C433" s="5"/>
      <c r="D433" s="7"/>
      <c r="F433" s="9"/>
      <c r="AM433" s="50"/>
    </row>
    <row r="434" spans="3:39" ht="15.75" customHeight="1">
      <c r="C434" s="5"/>
      <c r="D434" s="7"/>
      <c r="F434" s="9"/>
      <c r="AM434" s="50"/>
    </row>
    <row r="435" spans="3:39" ht="15.75" customHeight="1">
      <c r="C435" s="5"/>
      <c r="D435" s="7"/>
      <c r="F435" s="9"/>
      <c r="AM435" s="50"/>
    </row>
    <row r="436" spans="3:39" ht="15.75" customHeight="1">
      <c r="C436" s="5"/>
      <c r="D436" s="7"/>
      <c r="F436" s="9"/>
      <c r="AM436" s="50"/>
    </row>
    <row r="437" spans="3:39" ht="15.75" customHeight="1">
      <c r="C437" s="5"/>
      <c r="D437" s="7"/>
      <c r="F437" s="9"/>
      <c r="AM437" s="50"/>
    </row>
    <row r="438" spans="3:39" ht="15.75" customHeight="1">
      <c r="C438" s="5"/>
      <c r="D438" s="7"/>
      <c r="F438" s="9"/>
      <c r="AM438" s="50"/>
    </row>
    <row r="439" spans="3:39" ht="15.75" customHeight="1">
      <c r="C439" s="5"/>
      <c r="D439" s="7"/>
      <c r="F439" s="9"/>
      <c r="AM439" s="50"/>
    </row>
    <row r="440" spans="3:39" ht="15.75" customHeight="1">
      <c r="C440" s="5"/>
      <c r="D440" s="7"/>
      <c r="F440" s="9"/>
      <c r="AM440" s="50"/>
    </row>
    <row r="441" spans="3:39" ht="15.75" customHeight="1">
      <c r="C441" s="5"/>
      <c r="D441" s="7"/>
      <c r="F441" s="9"/>
      <c r="AM441" s="50"/>
    </row>
    <row r="442" spans="3:39" ht="15.75" customHeight="1">
      <c r="C442" s="5"/>
      <c r="D442" s="7"/>
      <c r="F442" s="9"/>
      <c r="AM442" s="50"/>
    </row>
    <row r="443" spans="3:39" ht="15.75" customHeight="1">
      <c r="C443" s="5"/>
      <c r="D443" s="7"/>
      <c r="F443" s="9"/>
      <c r="AM443" s="50"/>
    </row>
    <row r="444" spans="3:39" ht="15.75" customHeight="1">
      <c r="C444" s="5"/>
      <c r="D444" s="7"/>
      <c r="F444" s="9"/>
      <c r="AM444" s="50"/>
    </row>
    <row r="445" spans="3:39" ht="15.75" customHeight="1">
      <c r="C445" s="5"/>
      <c r="D445" s="7"/>
      <c r="F445" s="9"/>
      <c r="AM445" s="50"/>
    </row>
    <row r="446" spans="3:39" ht="15.75" customHeight="1">
      <c r="C446" s="5"/>
      <c r="D446" s="7"/>
      <c r="F446" s="9"/>
      <c r="AM446" s="50"/>
    </row>
    <row r="447" spans="3:39" ht="15.75" customHeight="1">
      <c r="C447" s="5"/>
      <c r="D447" s="7"/>
      <c r="F447" s="9"/>
      <c r="AM447" s="50"/>
    </row>
    <row r="448" spans="3:39" ht="15.75" customHeight="1">
      <c r="C448" s="5"/>
      <c r="D448" s="7"/>
      <c r="F448" s="9"/>
      <c r="AM448" s="50"/>
    </row>
    <row r="449" spans="3:39" ht="15.75" customHeight="1">
      <c r="C449" s="5"/>
      <c r="D449" s="7"/>
      <c r="F449" s="9"/>
      <c r="AM449" s="50"/>
    </row>
    <row r="450" spans="3:39" ht="15.75" customHeight="1">
      <c r="C450" s="5"/>
      <c r="D450" s="7"/>
      <c r="F450" s="9"/>
      <c r="AM450" s="50"/>
    </row>
    <row r="451" spans="3:39" ht="15.75" customHeight="1">
      <c r="C451" s="5"/>
      <c r="D451" s="7"/>
      <c r="F451" s="9"/>
      <c r="AM451" s="50"/>
    </row>
    <row r="452" spans="3:39" ht="15.75" customHeight="1">
      <c r="C452" s="5"/>
      <c r="D452" s="7"/>
      <c r="F452" s="9"/>
      <c r="AM452" s="50"/>
    </row>
    <row r="453" spans="3:39" ht="15.75" customHeight="1">
      <c r="C453" s="5"/>
      <c r="D453" s="7"/>
      <c r="F453" s="9"/>
      <c r="AM453" s="50"/>
    </row>
    <row r="454" spans="3:39" ht="15.75" customHeight="1">
      <c r="C454" s="5"/>
      <c r="D454" s="7"/>
      <c r="F454" s="9"/>
      <c r="AM454" s="50"/>
    </row>
    <row r="455" spans="3:39" ht="15.75" customHeight="1">
      <c r="C455" s="5"/>
      <c r="D455" s="7"/>
      <c r="F455" s="9"/>
      <c r="AM455" s="50"/>
    </row>
    <row r="456" spans="3:39" ht="15.75" customHeight="1">
      <c r="C456" s="5"/>
      <c r="D456" s="7"/>
      <c r="F456" s="9"/>
      <c r="AM456" s="50"/>
    </row>
    <row r="457" spans="3:39" ht="15.75" customHeight="1">
      <c r="C457" s="5"/>
      <c r="D457" s="7"/>
      <c r="F457" s="9"/>
      <c r="AM457" s="50"/>
    </row>
    <row r="458" spans="3:39" ht="15.75" customHeight="1">
      <c r="C458" s="5"/>
      <c r="D458" s="7"/>
      <c r="F458" s="9"/>
      <c r="AM458" s="50"/>
    </row>
    <row r="459" spans="3:39" ht="15.75" customHeight="1">
      <c r="C459" s="5"/>
      <c r="D459" s="7"/>
      <c r="F459" s="9"/>
      <c r="AM459" s="50"/>
    </row>
    <row r="460" spans="3:39" ht="15.75" customHeight="1">
      <c r="C460" s="5"/>
      <c r="D460" s="7"/>
      <c r="F460" s="9"/>
      <c r="AM460" s="50"/>
    </row>
    <row r="461" spans="3:39" ht="15.75" customHeight="1">
      <c r="C461" s="5"/>
      <c r="D461" s="7"/>
      <c r="F461" s="9"/>
      <c r="AM461" s="50"/>
    </row>
    <row r="462" spans="3:39" ht="15.75" customHeight="1">
      <c r="C462" s="5"/>
      <c r="D462" s="7"/>
      <c r="F462" s="9"/>
      <c r="AM462" s="50"/>
    </row>
    <row r="463" spans="3:39" ht="15.75" customHeight="1">
      <c r="C463" s="5"/>
      <c r="D463" s="7"/>
      <c r="F463" s="9"/>
      <c r="AM463" s="50"/>
    </row>
    <row r="464" spans="3:39" ht="15.75" customHeight="1">
      <c r="C464" s="5"/>
      <c r="D464" s="7"/>
      <c r="F464" s="9"/>
      <c r="AM464" s="50"/>
    </row>
    <row r="465" spans="3:39" ht="15.75" customHeight="1">
      <c r="C465" s="5"/>
      <c r="D465" s="7"/>
      <c r="F465" s="9"/>
      <c r="AM465" s="50"/>
    </row>
    <row r="466" spans="3:39" ht="15.75" customHeight="1">
      <c r="C466" s="5"/>
      <c r="D466" s="7"/>
      <c r="F466" s="9"/>
      <c r="AM466" s="50"/>
    </row>
    <row r="467" spans="3:39" ht="15.75" customHeight="1">
      <c r="C467" s="5"/>
      <c r="D467" s="7"/>
      <c r="F467" s="9"/>
      <c r="AM467" s="50"/>
    </row>
    <row r="468" spans="3:39" ht="15.75" customHeight="1">
      <c r="C468" s="5"/>
      <c r="D468" s="7"/>
      <c r="F468" s="9"/>
      <c r="AM468" s="50"/>
    </row>
    <row r="469" spans="3:39" ht="15.75" customHeight="1">
      <c r="C469" s="5"/>
      <c r="D469" s="7"/>
      <c r="F469" s="9"/>
      <c r="AM469" s="50"/>
    </row>
    <row r="470" spans="3:39" ht="15.75" customHeight="1">
      <c r="C470" s="5"/>
      <c r="D470" s="7"/>
      <c r="F470" s="9"/>
      <c r="AM470" s="50"/>
    </row>
    <row r="471" spans="3:39" ht="15.75" customHeight="1">
      <c r="C471" s="5"/>
      <c r="D471" s="7"/>
      <c r="F471" s="9"/>
      <c r="AM471" s="50"/>
    </row>
    <row r="472" spans="3:39" ht="15.75" customHeight="1">
      <c r="C472" s="5"/>
      <c r="D472" s="7"/>
      <c r="F472" s="9"/>
      <c r="AM472" s="50"/>
    </row>
    <row r="473" spans="3:39" ht="15.75" customHeight="1">
      <c r="C473" s="5"/>
      <c r="D473" s="7"/>
      <c r="F473" s="9"/>
      <c r="AM473" s="50"/>
    </row>
    <row r="474" spans="3:39" ht="15.75" customHeight="1">
      <c r="C474" s="5"/>
      <c r="D474" s="7"/>
      <c r="F474" s="9"/>
      <c r="AM474" s="50"/>
    </row>
    <row r="475" spans="3:39" ht="15.75" customHeight="1">
      <c r="C475" s="5"/>
      <c r="D475" s="7"/>
      <c r="F475" s="9"/>
      <c r="AM475" s="50"/>
    </row>
    <row r="476" spans="3:39" ht="15.75" customHeight="1">
      <c r="C476" s="5"/>
      <c r="D476" s="7"/>
      <c r="F476" s="9"/>
      <c r="AM476" s="50"/>
    </row>
    <row r="477" spans="3:39" ht="15.75" customHeight="1">
      <c r="C477" s="5"/>
      <c r="D477" s="7"/>
      <c r="F477" s="9"/>
      <c r="AM477" s="50"/>
    </row>
    <row r="478" spans="3:39" ht="15.75" customHeight="1">
      <c r="C478" s="5"/>
      <c r="D478" s="7"/>
      <c r="F478" s="9"/>
      <c r="AM478" s="50"/>
    </row>
    <row r="479" spans="3:39" ht="15.75" customHeight="1">
      <c r="C479" s="5"/>
      <c r="D479" s="7"/>
      <c r="F479" s="9"/>
      <c r="AM479" s="50"/>
    </row>
    <row r="480" spans="3:39" ht="15.75" customHeight="1">
      <c r="C480" s="5"/>
      <c r="D480" s="7"/>
      <c r="F480" s="9"/>
      <c r="AM480" s="50"/>
    </row>
    <row r="481" spans="3:39" ht="15.75" customHeight="1">
      <c r="C481" s="5"/>
      <c r="D481" s="7"/>
      <c r="F481" s="9"/>
      <c r="AM481" s="50"/>
    </row>
    <row r="482" spans="3:39" ht="15.75" customHeight="1">
      <c r="C482" s="5"/>
      <c r="D482" s="7"/>
      <c r="F482" s="9"/>
      <c r="AM482" s="50"/>
    </row>
    <row r="483" spans="3:39" ht="15.75" customHeight="1">
      <c r="C483" s="5"/>
      <c r="D483" s="7"/>
      <c r="F483" s="9"/>
      <c r="AM483" s="50"/>
    </row>
    <row r="484" spans="3:39" ht="15.75" customHeight="1">
      <c r="C484" s="5"/>
      <c r="D484" s="7"/>
      <c r="F484" s="9"/>
      <c r="AM484" s="50"/>
    </row>
    <row r="485" spans="3:39" ht="15.75" customHeight="1">
      <c r="C485" s="5"/>
      <c r="D485" s="7"/>
      <c r="F485" s="9"/>
      <c r="AM485" s="50"/>
    </row>
    <row r="486" spans="3:39" ht="15.75" customHeight="1">
      <c r="C486" s="5"/>
      <c r="D486" s="7"/>
      <c r="F486" s="9"/>
      <c r="AM486" s="50"/>
    </row>
    <row r="487" spans="3:39" ht="15.75" customHeight="1">
      <c r="C487" s="5"/>
      <c r="D487" s="7"/>
      <c r="F487" s="9"/>
      <c r="AM487" s="50"/>
    </row>
    <row r="488" spans="3:39" ht="15.75" customHeight="1">
      <c r="C488" s="5"/>
      <c r="D488" s="7"/>
      <c r="F488" s="9"/>
      <c r="AM488" s="50"/>
    </row>
    <row r="489" spans="3:39" ht="15.75" customHeight="1">
      <c r="C489" s="5"/>
      <c r="D489" s="7"/>
      <c r="F489" s="9"/>
      <c r="AM489" s="50"/>
    </row>
    <row r="490" spans="3:39" ht="15.75" customHeight="1">
      <c r="C490" s="5"/>
      <c r="D490" s="7"/>
      <c r="F490" s="9"/>
      <c r="AM490" s="50"/>
    </row>
    <row r="491" spans="3:39" ht="15.75" customHeight="1">
      <c r="C491" s="5"/>
      <c r="D491" s="7"/>
      <c r="F491" s="9"/>
      <c r="AM491" s="50"/>
    </row>
    <row r="492" spans="3:39" ht="15.75" customHeight="1">
      <c r="C492" s="5"/>
      <c r="D492" s="7"/>
      <c r="F492" s="9"/>
      <c r="AM492" s="50"/>
    </row>
    <row r="493" spans="3:39" ht="15.75" customHeight="1">
      <c r="C493" s="5"/>
      <c r="D493" s="7"/>
      <c r="F493" s="9"/>
      <c r="AM493" s="50"/>
    </row>
    <row r="494" spans="3:39" ht="15.75" customHeight="1">
      <c r="C494" s="5"/>
      <c r="D494" s="7"/>
      <c r="F494" s="9"/>
      <c r="AM494" s="50"/>
    </row>
    <row r="495" spans="3:39" ht="15.75" customHeight="1">
      <c r="C495" s="5"/>
      <c r="D495" s="7"/>
      <c r="F495" s="9"/>
      <c r="AM495" s="50"/>
    </row>
    <row r="496" spans="3:39" ht="15.75" customHeight="1">
      <c r="C496" s="5"/>
      <c r="D496" s="7"/>
      <c r="F496" s="9"/>
      <c r="AM496" s="50"/>
    </row>
    <row r="497" spans="3:39" ht="15.75" customHeight="1">
      <c r="C497" s="5"/>
      <c r="D497" s="7"/>
      <c r="F497" s="9"/>
      <c r="AM497" s="50"/>
    </row>
    <row r="498" spans="3:39" ht="15.75" customHeight="1">
      <c r="C498" s="5"/>
      <c r="D498" s="7"/>
      <c r="F498" s="9"/>
      <c r="AM498" s="50"/>
    </row>
    <row r="499" spans="3:39" ht="15.75" customHeight="1">
      <c r="C499" s="5"/>
      <c r="D499" s="7"/>
      <c r="F499" s="9"/>
      <c r="AM499" s="50"/>
    </row>
    <row r="500" spans="3:39" ht="15.75" customHeight="1">
      <c r="C500" s="5"/>
      <c r="D500" s="7"/>
      <c r="F500" s="9"/>
      <c r="AM500" s="50"/>
    </row>
    <row r="501" spans="3:39" ht="15.75" customHeight="1">
      <c r="C501" s="5"/>
      <c r="D501" s="7"/>
      <c r="F501" s="9"/>
      <c r="AM501" s="50"/>
    </row>
    <row r="502" spans="3:39" ht="15.75" customHeight="1">
      <c r="C502" s="5"/>
      <c r="D502" s="7"/>
      <c r="F502" s="9"/>
      <c r="AM502" s="50"/>
    </row>
    <row r="503" spans="3:39" ht="15.75" customHeight="1">
      <c r="C503" s="5"/>
      <c r="D503" s="7"/>
      <c r="F503" s="9"/>
      <c r="AM503" s="50"/>
    </row>
    <row r="504" spans="3:39" ht="15.75" customHeight="1">
      <c r="C504" s="5"/>
      <c r="D504" s="7"/>
      <c r="F504" s="9"/>
      <c r="AM504" s="50"/>
    </row>
    <row r="505" spans="3:39" ht="15.75" customHeight="1">
      <c r="C505" s="5"/>
      <c r="D505" s="7"/>
      <c r="F505" s="9"/>
      <c r="AM505" s="50"/>
    </row>
    <row r="506" spans="3:39" ht="15.75" customHeight="1">
      <c r="C506" s="5"/>
      <c r="D506" s="7"/>
      <c r="F506" s="9"/>
      <c r="AM506" s="50"/>
    </row>
    <row r="507" spans="3:39" ht="15.75" customHeight="1">
      <c r="C507" s="5"/>
      <c r="D507" s="7"/>
      <c r="F507" s="9"/>
      <c r="AM507" s="50"/>
    </row>
    <row r="508" spans="3:39" ht="15.75" customHeight="1">
      <c r="C508" s="5"/>
      <c r="D508" s="7"/>
      <c r="F508" s="9"/>
      <c r="AM508" s="50"/>
    </row>
    <row r="509" spans="3:39" ht="15.75" customHeight="1">
      <c r="C509" s="5"/>
      <c r="D509" s="7"/>
      <c r="F509" s="9"/>
      <c r="AM509" s="50"/>
    </row>
    <row r="510" spans="3:39" ht="15.75" customHeight="1">
      <c r="C510" s="5"/>
      <c r="D510" s="7"/>
      <c r="F510" s="9"/>
      <c r="AM510" s="50"/>
    </row>
    <row r="511" spans="3:39" ht="15.75" customHeight="1">
      <c r="C511" s="5"/>
      <c r="D511" s="7"/>
      <c r="F511" s="9"/>
      <c r="AM511" s="50"/>
    </row>
    <row r="512" spans="3:39" ht="15.75" customHeight="1">
      <c r="C512" s="5"/>
      <c r="D512" s="7"/>
      <c r="F512" s="9"/>
      <c r="AM512" s="50"/>
    </row>
    <row r="513" spans="3:39" ht="15.75" customHeight="1">
      <c r="C513" s="5"/>
      <c r="D513" s="7"/>
      <c r="F513" s="9"/>
      <c r="AM513" s="50"/>
    </row>
    <row r="514" spans="3:39" ht="15.75" customHeight="1">
      <c r="C514" s="5"/>
      <c r="D514" s="7"/>
      <c r="F514" s="9"/>
      <c r="AM514" s="50"/>
    </row>
    <row r="515" spans="3:39" ht="15.75" customHeight="1">
      <c r="C515" s="5"/>
      <c r="D515" s="7"/>
      <c r="F515" s="9"/>
      <c r="AM515" s="50"/>
    </row>
    <row r="516" spans="3:39" ht="15.75" customHeight="1">
      <c r="C516" s="5"/>
      <c r="D516" s="7"/>
      <c r="F516" s="9"/>
      <c r="AM516" s="50"/>
    </row>
    <row r="517" spans="3:39" ht="15.75" customHeight="1">
      <c r="C517" s="5"/>
      <c r="D517" s="7"/>
      <c r="F517" s="9"/>
      <c r="AM517" s="50"/>
    </row>
    <row r="518" spans="3:39" ht="15.75" customHeight="1">
      <c r="C518" s="5"/>
      <c r="D518" s="7"/>
      <c r="F518" s="9"/>
      <c r="AM518" s="50"/>
    </row>
    <row r="519" spans="3:39" ht="15.75" customHeight="1">
      <c r="C519" s="5"/>
      <c r="D519" s="7"/>
      <c r="F519" s="9"/>
      <c r="AM519" s="50"/>
    </row>
    <row r="520" spans="3:39" ht="15.75" customHeight="1">
      <c r="C520" s="5"/>
      <c r="D520" s="7"/>
      <c r="F520" s="9"/>
      <c r="AM520" s="50"/>
    </row>
    <row r="521" spans="3:39" ht="15.75" customHeight="1">
      <c r="C521" s="5"/>
      <c r="D521" s="7"/>
      <c r="F521" s="9"/>
      <c r="AM521" s="50"/>
    </row>
    <row r="522" spans="3:39" ht="15.75" customHeight="1">
      <c r="C522" s="5"/>
      <c r="D522" s="7"/>
      <c r="F522" s="9"/>
      <c r="AM522" s="50"/>
    </row>
    <row r="523" spans="3:39" ht="15.75" customHeight="1">
      <c r="C523" s="5"/>
      <c r="D523" s="7"/>
      <c r="F523" s="9"/>
      <c r="AM523" s="50"/>
    </row>
    <row r="524" spans="3:39" ht="15.75" customHeight="1">
      <c r="C524" s="5"/>
      <c r="D524" s="7"/>
      <c r="F524" s="9"/>
      <c r="AM524" s="50"/>
    </row>
    <row r="525" spans="3:39" ht="15.75" customHeight="1">
      <c r="C525" s="5"/>
      <c r="D525" s="7"/>
      <c r="F525" s="9"/>
      <c r="AM525" s="50"/>
    </row>
    <row r="526" spans="3:39" ht="15.75" customHeight="1">
      <c r="C526" s="5"/>
      <c r="D526" s="7"/>
      <c r="F526" s="9"/>
      <c r="AM526" s="50"/>
    </row>
    <row r="527" spans="3:39" ht="15.75" customHeight="1">
      <c r="C527" s="5"/>
      <c r="D527" s="7"/>
      <c r="F527" s="9"/>
      <c r="AM527" s="50"/>
    </row>
    <row r="528" spans="3:39" ht="15.75" customHeight="1">
      <c r="C528" s="5"/>
      <c r="D528" s="7"/>
      <c r="F528" s="9"/>
      <c r="AM528" s="50"/>
    </row>
    <row r="529" spans="3:39" ht="15.75" customHeight="1">
      <c r="C529" s="5"/>
      <c r="D529" s="7"/>
      <c r="F529" s="9"/>
      <c r="AM529" s="50"/>
    </row>
    <row r="530" spans="3:39" ht="15.75" customHeight="1">
      <c r="C530" s="5"/>
      <c r="D530" s="7"/>
      <c r="F530" s="9"/>
      <c r="AM530" s="50"/>
    </row>
    <row r="531" spans="3:39" ht="15.75" customHeight="1">
      <c r="C531" s="5"/>
      <c r="D531" s="7"/>
      <c r="F531" s="9"/>
      <c r="AM531" s="50"/>
    </row>
    <row r="532" spans="3:39" ht="15.75" customHeight="1">
      <c r="C532" s="5"/>
      <c r="D532" s="7"/>
      <c r="F532" s="9"/>
      <c r="AM532" s="50"/>
    </row>
    <row r="533" spans="3:39" ht="15.75" customHeight="1">
      <c r="C533" s="5"/>
      <c r="D533" s="7"/>
      <c r="F533" s="9"/>
      <c r="AM533" s="50"/>
    </row>
    <row r="534" spans="3:39" ht="15.75" customHeight="1">
      <c r="C534" s="5"/>
      <c r="D534" s="7"/>
      <c r="F534" s="9"/>
      <c r="AM534" s="50"/>
    </row>
    <row r="535" spans="3:39" ht="15.75" customHeight="1">
      <c r="C535" s="5"/>
      <c r="D535" s="7"/>
      <c r="F535" s="9"/>
      <c r="AM535" s="50"/>
    </row>
    <row r="536" spans="3:39" ht="15.75" customHeight="1">
      <c r="C536" s="5"/>
      <c r="D536" s="7"/>
      <c r="F536" s="9"/>
      <c r="AM536" s="50"/>
    </row>
    <row r="537" spans="3:39" ht="15.75" customHeight="1">
      <c r="C537" s="5"/>
      <c r="D537" s="7"/>
      <c r="F537" s="9"/>
      <c r="AM537" s="50"/>
    </row>
    <row r="538" spans="3:39" ht="15.75" customHeight="1">
      <c r="C538" s="5"/>
      <c r="D538" s="7"/>
      <c r="F538" s="9"/>
      <c r="AM538" s="50"/>
    </row>
    <row r="539" spans="3:39" ht="15.75" customHeight="1">
      <c r="C539" s="5"/>
      <c r="D539" s="7"/>
      <c r="F539" s="9"/>
      <c r="AM539" s="50"/>
    </row>
    <row r="540" spans="3:39" ht="15.75" customHeight="1">
      <c r="C540" s="5"/>
      <c r="D540" s="7"/>
      <c r="F540" s="9"/>
      <c r="AM540" s="50"/>
    </row>
    <row r="541" spans="3:39" ht="15.75" customHeight="1">
      <c r="C541" s="5"/>
      <c r="D541" s="7"/>
      <c r="F541" s="9"/>
      <c r="AM541" s="50"/>
    </row>
    <row r="542" spans="3:39" ht="15.75" customHeight="1">
      <c r="C542" s="5"/>
      <c r="D542" s="7"/>
      <c r="F542" s="9"/>
      <c r="AM542" s="50"/>
    </row>
    <row r="543" spans="3:39" ht="15.75" customHeight="1">
      <c r="C543" s="5"/>
      <c r="D543" s="7"/>
      <c r="F543" s="9"/>
      <c r="AM543" s="50"/>
    </row>
    <row r="544" spans="3:39" ht="15.75" customHeight="1">
      <c r="C544" s="5"/>
      <c r="D544" s="7"/>
      <c r="F544" s="9"/>
      <c r="AM544" s="50"/>
    </row>
    <row r="545" spans="3:39" ht="15.75" customHeight="1">
      <c r="C545" s="5"/>
      <c r="D545" s="7"/>
      <c r="F545" s="9"/>
      <c r="AM545" s="50"/>
    </row>
    <row r="546" spans="3:39" ht="15.75" customHeight="1">
      <c r="C546" s="5"/>
      <c r="D546" s="7"/>
      <c r="F546" s="9"/>
      <c r="AM546" s="50"/>
    </row>
    <row r="547" spans="3:39" ht="15.75" customHeight="1">
      <c r="C547" s="5"/>
      <c r="D547" s="7"/>
      <c r="F547" s="9"/>
      <c r="AM547" s="50"/>
    </row>
    <row r="548" spans="3:39" ht="15.75" customHeight="1">
      <c r="C548" s="5"/>
      <c r="D548" s="7"/>
      <c r="F548" s="9"/>
      <c r="AM548" s="50"/>
    </row>
    <row r="549" spans="3:39" ht="15.75" customHeight="1">
      <c r="C549" s="5"/>
      <c r="D549" s="7"/>
      <c r="F549" s="9"/>
      <c r="AM549" s="50"/>
    </row>
    <row r="550" spans="3:39" ht="15.75" customHeight="1">
      <c r="C550" s="5"/>
      <c r="D550" s="7"/>
      <c r="F550" s="9"/>
      <c r="AM550" s="50"/>
    </row>
    <row r="551" spans="3:39" ht="15.75" customHeight="1">
      <c r="C551" s="5"/>
      <c r="D551" s="7"/>
      <c r="F551" s="9"/>
      <c r="AM551" s="50"/>
    </row>
    <row r="552" spans="3:39" ht="15.75" customHeight="1">
      <c r="C552" s="5"/>
      <c r="D552" s="7"/>
      <c r="F552" s="9"/>
      <c r="AM552" s="50"/>
    </row>
    <row r="553" spans="3:39" ht="15.75" customHeight="1">
      <c r="C553" s="5"/>
      <c r="D553" s="7"/>
      <c r="F553" s="9"/>
      <c r="AM553" s="50"/>
    </row>
    <row r="554" spans="3:39" ht="15.75" customHeight="1">
      <c r="C554" s="5"/>
      <c r="D554" s="7"/>
      <c r="F554" s="9"/>
      <c r="AM554" s="50"/>
    </row>
    <row r="555" spans="3:39" ht="15.75" customHeight="1">
      <c r="C555" s="5"/>
      <c r="D555" s="7"/>
      <c r="F555" s="9"/>
      <c r="AM555" s="50"/>
    </row>
    <row r="556" spans="3:39" ht="15.75" customHeight="1">
      <c r="C556" s="5"/>
      <c r="D556" s="7"/>
      <c r="F556" s="9"/>
      <c r="AM556" s="50"/>
    </row>
    <row r="557" spans="3:39" ht="15.75" customHeight="1">
      <c r="C557" s="5"/>
      <c r="D557" s="7"/>
      <c r="F557" s="9"/>
      <c r="AM557" s="50"/>
    </row>
    <row r="558" spans="3:39" ht="15.75" customHeight="1">
      <c r="C558" s="5"/>
      <c r="D558" s="7"/>
      <c r="F558" s="9"/>
      <c r="AM558" s="50"/>
    </row>
    <row r="559" spans="3:39" ht="15.75" customHeight="1">
      <c r="C559" s="5"/>
      <c r="D559" s="7"/>
      <c r="F559" s="9"/>
      <c r="AM559" s="50"/>
    </row>
    <row r="560" spans="3:39" ht="15.75" customHeight="1">
      <c r="C560" s="5"/>
      <c r="D560" s="7"/>
      <c r="F560" s="9"/>
      <c r="AM560" s="50"/>
    </row>
    <row r="561" spans="3:39" ht="15.75" customHeight="1">
      <c r="C561" s="5"/>
      <c r="D561" s="7"/>
      <c r="F561" s="9"/>
      <c r="AM561" s="50"/>
    </row>
    <row r="562" spans="3:39" ht="15.75" customHeight="1">
      <c r="C562" s="5"/>
      <c r="D562" s="7"/>
      <c r="F562" s="9"/>
      <c r="AM562" s="50"/>
    </row>
    <row r="563" spans="3:39" ht="15.75" customHeight="1">
      <c r="C563" s="5"/>
      <c r="D563" s="7"/>
      <c r="F563" s="9"/>
      <c r="AM563" s="50"/>
    </row>
    <row r="564" spans="3:39" ht="15.75" customHeight="1">
      <c r="C564" s="5"/>
      <c r="D564" s="7"/>
      <c r="F564" s="9"/>
      <c r="AM564" s="50"/>
    </row>
    <row r="565" spans="3:39" ht="15.75" customHeight="1">
      <c r="C565" s="5"/>
      <c r="D565" s="7"/>
      <c r="F565" s="9"/>
      <c r="AM565" s="50"/>
    </row>
    <row r="566" spans="3:39" ht="15.75" customHeight="1">
      <c r="C566" s="5"/>
      <c r="D566" s="7"/>
      <c r="F566" s="9"/>
      <c r="AM566" s="50"/>
    </row>
    <row r="567" spans="3:39" ht="15.75" customHeight="1">
      <c r="C567" s="5"/>
      <c r="D567" s="7"/>
      <c r="F567" s="9"/>
      <c r="AM567" s="50"/>
    </row>
    <row r="568" spans="3:39" ht="15.75" customHeight="1">
      <c r="C568" s="5"/>
      <c r="D568" s="7"/>
      <c r="F568" s="9"/>
      <c r="AM568" s="50"/>
    </row>
    <row r="569" spans="3:39" ht="15.75" customHeight="1">
      <c r="C569" s="5"/>
      <c r="D569" s="7"/>
      <c r="F569" s="9"/>
      <c r="AM569" s="50"/>
    </row>
    <row r="570" spans="3:39" ht="15.75" customHeight="1">
      <c r="C570" s="5"/>
      <c r="D570" s="7"/>
      <c r="F570" s="9"/>
      <c r="AM570" s="50"/>
    </row>
    <row r="571" spans="3:39" ht="15.75" customHeight="1">
      <c r="C571" s="5"/>
      <c r="D571" s="7"/>
      <c r="F571" s="9"/>
      <c r="AM571" s="50"/>
    </row>
    <row r="572" spans="3:39" ht="15.75" customHeight="1">
      <c r="C572" s="5"/>
      <c r="D572" s="7"/>
      <c r="F572" s="9"/>
      <c r="AM572" s="50"/>
    </row>
    <row r="573" spans="3:39" ht="15.75" customHeight="1">
      <c r="C573" s="5"/>
      <c r="D573" s="7"/>
      <c r="F573" s="9"/>
      <c r="AM573" s="50"/>
    </row>
    <row r="574" spans="3:39" ht="15.75" customHeight="1">
      <c r="C574" s="5"/>
      <c r="D574" s="7"/>
      <c r="F574" s="9"/>
      <c r="AM574" s="50"/>
    </row>
    <row r="575" spans="3:39" ht="15.75" customHeight="1">
      <c r="C575" s="5"/>
      <c r="D575" s="7"/>
      <c r="F575" s="9"/>
      <c r="AM575" s="50"/>
    </row>
    <row r="576" spans="3:39" ht="15.75" customHeight="1">
      <c r="C576" s="5"/>
      <c r="D576" s="7"/>
      <c r="F576" s="9"/>
      <c r="AM576" s="50"/>
    </row>
    <row r="577" spans="3:39" ht="15.75" customHeight="1">
      <c r="C577" s="5"/>
      <c r="D577" s="7"/>
      <c r="F577" s="9"/>
      <c r="AM577" s="50"/>
    </row>
    <row r="578" spans="3:39" ht="15.75" customHeight="1">
      <c r="C578" s="5"/>
      <c r="D578" s="7"/>
      <c r="F578" s="9"/>
      <c r="AM578" s="50"/>
    </row>
    <row r="579" spans="3:39" ht="15.75" customHeight="1">
      <c r="C579" s="5"/>
      <c r="D579" s="7"/>
      <c r="F579" s="9"/>
      <c r="AM579" s="50"/>
    </row>
    <row r="580" spans="3:39" ht="15.75" customHeight="1">
      <c r="C580" s="5"/>
      <c r="D580" s="7"/>
      <c r="F580" s="9"/>
      <c r="AM580" s="50"/>
    </row>
    <row r="581" spans="3:39" ht="15.75" customHeight="1">
      <c r="C581" s="5"/>
      <c r="D581" s="7"/>
      <c r="F581" s="9"/>
      <c r="AM581" s="50"/>
    </row>
    <row r="582" spans="3:39" ht="15.75" customHeight="1">
      <c r="C582" s="5"/>
      <c r="D582" s="7"/>
      <c r="F582" s="9"/>
      <c r="AM582" s="50"/>
    </row>
    <row r="583" spans="3:39" ht="15.75" customHeight="1">
      <c r="C583" s="5"/>
      <c r="D583" s="7"/>
      <c r="F583" s="9"/>
      <c r="AM583" s="50"/>
    </row>
    <row r="584" spans="3:39" ht="15.75" customHeight="1">
      <c r="C584" s="5"/>
      <c r="D584" s="7"/>
      <c r="F584" s="9"/>
      <c r="AM584" s="50"/>
    </row>
    <row r="585" spans="3:39" ht="15.75" customHeight="1">
      <c r="C585" s="5"/>
      <c r="D585" s="7"/>
      <c r="F585" s="9"/>
      <c r="AM585" s="50"/>
    </row>
    <row r="586" spans="3:39" ht="15.75" customHeight="1">
      <c r="C586" s="5"/>
      <c r="D586" s="7"/>
      <c r="F586" s="9"/>
      <c r="AM586" s="50"/>
    </row>
    <row r="587" spans="3:39" ht="15.75" customHeight="1">
      <c r="C587" s="5"/>
      <c r="D587" s="7"/>
      <c r="F587" s="9"/>
      <c r="AM587" s="50"/>
    </row>
    <row r="588" spans="3:39" ht="15.75" customHeight="1">
      <c r="C588" s="5"/>
      <c r="D588" s="7"/>
      <c r="F588" s="9"/>
      <c r="AM588" s="50"/>
    </row>
    <row r="589" spans="3:39" ht="15.75" customHeight="1">
      <c r="C589" s="5"/>
      <c r="D589" s="7"/>
      <c r="F589" s="9"/>
      <c r="AM589" s="50"/>
    </row>
    <row r="590" spans="3:39" ht="15.75" customHeight="1">
      <c r="C590" s="5"/>
      <c r="D590" s="7"/>
      <c r="F590" s="9"/>
      <c r="AM590" s="50"/>
    </row>
    <row r="591" spans="3:39" ht="15.75" customHeight="1">
      <c r="C591" s="5"/>
      <c r="D591" s="7"/>
      <c r="F591" s="9"/>
      <c r="AM591" s="50"/>
    </row>
    <row r="592" spans="3:39" ht="15.75" customHeight="1">
      <c r="C592" s="5"/>
      <c r="D592" s="7"/>
      <c r="F592" s="9"/>
      <c r="AM592" s="50"/>
    </row>
    <row r="593" spans="3:39" ht="15.75" customHeight="1">
      <c r="C593" s="5"/>
      <c r="D593" s="7"/>
      <c r="F593" s="9"/>
      <c r="AM593" s="50"/>
    </row>
    <row r="594" spans="3:39" ht="15.75" customHeight="1">
      <c r="C594" s="5"/>
      <c r="D594" s="7"/>
      <c r="F594" s="9"/>
      <c r="AM594" s="50"/>
    </row>
    <row r="595" spans="3:39" ht="15.75" customHeight="1">
      <c r="C595" s="5"/>
      <c r="D595" s="7"/>
      <c r="F595" s="9"/>
      <c r="AM595" s="50"/>
    </row>
    <row r="596" spans="3:39" ht="15.75" customHeight="1">
      <c r="C596" s="5"/>
      <c r="D596" s="7"/>
      <c r="F596" s="9"/>
      <c r="AM596" s="50"/>
    </row>
    <row r="597" spans="3:39" ht="15.75" customHeight="1">
      <c r="C597" s="5"/>
      <c r="D597" s="7"/>
      <c r="F597" s="9"/>
      <c r="AM597" s="50"/>
    </row>
    <row r="598" spans="3:39" ht="15.75" customHeight="1">
      <c r="C598" s="5"/>
      <c r="D598" s="7"/>
      <c r="F598" s="9"/>
      <c r="AM598" s="50"/>
    </row>
    <row r="599" spans="3:39" ht="15.75" customHeight="1">
      <c r="C599" s="5"/>
      <c r="D599" s="7"/>
      <c r="F599" s="9"/>
      <c r="AM599" s="50"/>
    </row>
    <row r="600" spans="3:39" ht="15.75" customHeight="1">
      <c r="C600" s="5"/>
      <c r="D600" s="7"/>
      <c r="F600" s="9"/>
      <c r="AM600" s="50"/>
    </row>
    <row r="601" spans="3:39" ht="15.75" customHeight="1">
      <c r="C601" s="5"/>
      <c r="D601" s="7"/>
      <c r="F601" s="9"/>
      <c r="AM601" s="50"/>
    </row>
    <row r="602" spans="3:39" ht="15.75" customHeight="1">
      <c r="C602" s="5"/>
      <c r="D602" s="7"/>
      <c r="F602" s="9"/>
      <c r="AM602" s="50"/>
    </row>
    <row r="603" spans="3:39" ht="15.75" customHeight="1">
      <c r="C603" s="5"/>
      <c r="D603" s="7"/>
      <c r="F603" s="9"/>
      <c r="AM603" s="50"/>
    </row>
    <row r="604" spans="3:39" ht="15.75" customHeight="1">
      <c r="C604" s="5"/>
      <c r="D604" s="7"/>
      <c r="F604" s="9"/>
      <c r="AM604" s="50"/>
    </row>
    <row r="605" spans="3:39" ht="15.75" customHeight="1">
      <c r="C605" s="5"/>
      <c r="D605" s="7"/>
      <c r="F605" s="9"/>
      <c r="AM605" s="50"/>
    </row>
    <row r="606" spans="3:39" ht="15.75" customHeight="1">
      <c r="C606" s="5"/>
      <c r="D606" s="7"/>
      <c r="F606" s="9"/>
      <c r="AM606" s="50"/>
    </row>
    <row r="607" spans="3:39" ht="15.75" customHeight="1">
      <c r="C607" s="5"/>
      <c r="D607" s="7"/>
      <c r="F607" s="9"/>
      <c r="AM607" s="50"/>
    </row>
    <row r="608" spans="3:39" ht="15.75" customHeight="1">
      <c r="C608" s="5"/>
      <c r="D608" s="7"/>
      <c r="F608" s="9"/>
      <c r="AM608" s="50"/>
    </row>
    <row r="609" spans="3:39" ht="15.75" customHeight="1">
      <c r="C609" s="5"/>
      <c r="D609" s="7"/>
      <c r="F609" s="9"/>
      <c r="AM609" s="50"/>
    </row>
    <row r="610" spans="3:39" ht="15.75" customHeight="1">
      <c r="C610" s="5"/>
      <c r="D610" s="7"/>
      <c r="F610" s="9"/>
      <c r="AM610" s="50"/>
    </row>
    <row r="611" spans="3:39" ht="15.75" customHeight="1">
      <c r="C611" s="5"/>
      <c r="D611" s="7"/>
      <c r="F611" s="9"/>
      <c r="AM611" s="50"/>
    </row>
    <row r="612" spans="3:39" ht="15.75" customHeight="1">
      <c r="C612" s="5"/>
      <c r="D612" s="7"/>
      <c r="F612" s="9"/>
      <c r="AM612" s="50"/>
    </row>
    <row r="613" spans="3:39" ht="15.75" customHeight="1">
      <c r="C613" s="5"/>
      <c r="D613" s="7"/>
      <c r="F613" s="9"/>
      <c r="AM613" s="50"/>
    </row>
    <row r="614" spans="3:39" ht="15.75" customHeight="1">
      <c r="C614" s="5"/>
      <c r="D614" s="7"/>
      <c r="F614" s="9"/>
      <c r="AM614" s="50"/>
    </row>
    <row r="615" spans="3:39" ht="15.75" customHeight="1">
      <c r="C615" s="5"/>
      <c r="D615" s="7"/>
      <c r="F615" s="9"/>
      <c r="AM615" s="50"/>
    </row>
    <row r="616" spans="3:39" ht="15.75" customHeight="1">
      <c r="C616" s="5"/>
      <c r="D616" s="7"/>
      <c r="F616" s="9"/>
      <c r="AM616" s="50"/>
    </row>
    <row r="617" spans="3:39" ht="15.75" customHeight="1">
      <c r="C617" s="5"/>
      <c r="D617" s="7"/>
      <c r="F617" s="9"/>
      <c r="AM617" s="50"/>
    </row>
    <row r="618" spans="3:39" ht="15.75" customHeight="1">
      <c r="C618" s="5"/>
      <c r="D618" s="7"/>
      <c r="F618" s="9"/>
      <c r="AM618" s="50"/>
    </row>
    <row r="619" spans="3:39" ht="15.75" customHeight="1">
      <c r="C619" s="5"/>
      <c r="D619" s="7"/>
      <c r="F619" s="9"/>
      <c r="AM619" s="50"/>
    </row>
    <row r="620" spans="3:39" ht="15.75" customHeight="1">
      <c r="C620" s="5"/>
      <c r="D620" s="7"/>
      <c r="F620" s="9"/>
      <c r="AM620" s="50"/>
    </row>
    <row r="621" spans="3:39" ht="15.75" customHeight="1">
      <c r="C621" s="5"/>
      <c r="D621" s="7"/>
      <c r="F621" s="9"/>
      <c r="AM621" s="50"/>
    </row>
    <row r="622" spans="3:39" ht="15.75" customHeight="1">
      <c r="C622" s="5"/>
      <c r="D622" s="7"/>
      <c r="F622" s="9"/>
      <c r="AM622" s="50"/>
    </row>
    <row r="623" spans="3:39" ht="15.75" customHeight="1">
      <c r="C623" s="5"/>
      <c r="D623" s="7"/>
      <c r="F623" s="9"/>
      <c r="AM623" s="50"/>
    </row>
    <row r="624" spans="3:39" ht="15.75" customHeight="1">
      <c r="C624" s="5"/>
      <c r="D624" s="7"/>
      <c r="F624" s="9"/>
      <c r="AM624" s="50"/>
    </row>
    <row r="625" spans="3:39" ht="15.75" customHeight="1">
      <c r="C625" s="5"/>
      <c r="D625" s="7"/>
      <c r="F625" s="9"/>
      <c r="AM625" s="50"/>
    </row>
    <row r="626" spans="3:39" ht="15.75" customHeight="1">
      <c r="C626" s="5"/>
      <c r="D626" s="7"/>
      <c r="F626" s="9"/>
      <c r="AM626" s="50"/>
    </row>
    <row r="627" spans="3:39" ht="15.75" customHeight="1">
      <c r="C627" s="5"/>
      <c r="D627" s="7"/>
      <c r="F627" s="9"/>
      <c r="AM627" s="50"/>
    </row>
    <row r="628" spans="3:39" ht="15.75" customHeight="1">
      <c r="C628" s="5"/>
      <c r="D628" s="7"/>
      <c r="F628" s="9"/>
      <c r="AM628" s="50"/>
    </row>
    <row r="629" spans="3:39" ht="15.75" customHeight="1">
      <c r="C629" s="5"/>
      <c r="D629" s="7"/>
      <c r="F629" s="9"/>
      <c r="AM629" s="50"/>
    </row>
    <row r="630" spans="3:39" ht="15.75" customHeight="1">
      <c r="C630" s="5"/>
      <c r="D630" s="7"/>
      <c r="F630" s="9"/>
      <c r="AM630" s="50"/>
    </row>
    <row r="631" spans="3:39" ht="15.75" customHeight="1">
      <c r="C631" s="5"/>
      <c r="D631" s="7"/>
      <c r="F631" s="9"/>
      <c r="AM631" s="50"/>
    </row>
    <row r="632" spans="3:39" ht="15.75" customHeight="1">
      <c r="C632" s="5"/>
      <c r="D632" s="7"/>
      <c r="F632" s="9"/>
      <c r="AM632" s="50"/>
    </row>
    <row r="633" spans="3:39" ht="15.75" customHeight="1">
      <c r="C633" s="5"/>
      <c r="D633" s="7"/>
      <c r="F633" s="9"/>
      <c r="AM633" s="50"/>
    </row>
    <row r="634" spans="3:39" ht="15.75" customHeight="1">
      <c r="C634" s="5"/>
      <c r="D634" s="7"/>
      <c r="F634" s="9"/>
      <c r="AM634" s="50"/>
    </row>
    <row r="635" spans="3:39" ht="15.75" customHeight="1">
      <c r="C635" s="5"/>
      <c r="D635" s="7"/>
      <c r="F635" s="9"/>
      <c r="AM635" s="50"/>
    </row>
    <row r="636" spans="3:39" ht="15.75" customHeight="1">
      <c r="C636" s="5"/>
      <c r="D636" s="7"/>
      <c r="F636" s="9"/>
      <c r="AM636" s="50"/>
    </row>
    <row r="637" spans="3:39" ht="15.75" customHeight="1">
      <c r="C637" s="5"/>
      <c r="D637" s="7"/>
      <c r="F637" s="9"/>
      <c r="AM637" s="50"/>
    </row>
    <row r="638" spans="3:39" ht="15.75" customHeight="1">
      <c r="C638" s="5"/>
      <c r="D638" s="7"/>
      <c r="F638" s="9"/>
      <c r="AM638" s="50"/>
    </row>
    <row r="639" spans="3:39" ht="15.75" customHeight="1">
      <c r="C639" s="5"/>
      <c r="D639" s="7"/>
      <c r="F639" s="9"/>
      <c r="AM639" s="50"/>
    </row>
    <row r="640" spans="3:39" ht="15.75" customHeight="1">
      <c r="C640" s="5"/>
      <c r="D640" s="7"/>
      <c r="F640" s="9"/>
      <c r="AM640" s="50"/>
    </row>
    <row r="641" spans="3:39" ht="15.75" customHeight="1">
      <c r="C641" s="5"/>
      <c r="D641" s="7"/>
      <c r="F641" s="9"/>
      <c r="AM641" s="50"/>
    </row>
    <row r="642" spans="3:39" ht="15.75" customHeight="1">
      <c r="C642" s="5"/>
      <c r="D642" s="7"/>
      <c r="F642" s="9"/>
      <c r="AM642" s="50"/>
    </row>
    <row r="643" spans="3:39" ht="15.75" customHeight="1">
      <c r="C643" s="5"/>
      <c r="D643" s="7"/>
      <c r="F643" s="9"/>
      <c r="AM643" s="50"/>
    </row>
    <row r="644" spans="3:39" ht="15.75" customHeight="1">
      <c r="C644" s="5"/>
      <c r="D644" s="7"/>
      <c r="F644" s="9"/>
      <c r="AM644" s="50"/>
    </row>
    <row r="645" spans="3:39" ht="15.75" customHeight="1">
      <c r="C645" s="5"/>
      <c r="D645" s="7"/>
      <c r="F645" s="9"/>
      <c r="AM645" s="50"/>
    </row>
    <row r="646" spans="3:39" ht="15.75" customHeight="1">
      <c r="C646" s="5"/>
      <c r="D646" s="7"/>
      <c r="F646" s="9"/>
      <c r="AM646" s="50"/>
    </row>
    <row r="647" spans="3:39" ht="15.75" customHeight="1">
      <c r="C647" s="5"/>
      <c r="D647" s="7"/>
      <c r="F647" s="9"/>
      <c r="AM647" s="50"/>
    </row>
    <row r="648" spans="3:39" ht="15.75" customHeight="1">
      <c r="C648" s="5"/>
      <c r="D648" s="7"/>
      <c r="F648" s="9"/>
      <c r="AM648" s="50"/>
    </row>
    <row r="649" spans="3:39" ht="15.75" customHeight="1">
      <c r="C649" s="5"/>
      <c r="D649" s="7"/>
      <c r="F649" s="9"/>
      <c r="AM649" s="50"/>
    </row>
    <row r="650" spans="3:39" ht="15.75" customHeight="1">
      <c r="C650" s="5"/>
      <c r="D650" s="7"/>
      <c r="F650" s="9"/>
      <c r="AM650" s="50"/>
    </row>
    <row r="651" spans="3:39" ht="15.75" customHeight="1">
      <c r="C651" s="5"/>
      <c r="D651" s="7"/>
      <c r="F651" s="9"/>
      <c r="AM651" s="50"/>
    </row>
    <row r="652" spans="3:39" ht="15.75" customHeight="1">
      <c r="C652" s="5"/>
      <c r="D652" s="7"/>
      <c r="F652" s="9"/>
      <c r="AM652" s="50"/>
    </row>
    <row r="653" spans="3:39" ht="15.75" customHeight="1">
      <c r="C653" s="5"/>
      <c r="D653" s="7"/>
      <c r="F653" s="9"/>
      <c r="AM653" s="50"/>
    </row>
    <row r="654" spans="3:39" ht="15.75" customHeight="1">
      <c r="C654" s="5"/>
      <c r="D654" s="7"/>
      <c r="F654" s="9"/>
      <c r="AM654" s="50"/>
    </row>
    <row r="655" spans="3:39" ht="15.75" customHeight="1">
      <c r="C655" s="5"/>
      <c r="D655" s="7"/>
      <c r="F655" s="9"/>
      <c r="AM655" s="50"/>
    </row>
    <row r="656" spans="3:39" ht="15.75" customHeight="1">
      <c r="C656" s="5"/>
      <c r="D656" s="7"/>
      <c r="F656" s="9"/>
      <c r="AM656" s="50"/>
    </row>
    <row r="657" spans="3:39" ht="15.75" customHeight="1">
      <c r="C657" s="5"/>
      <c r="D657" s="7"/>
      <c r="F657" s="9"/>
      <c r="AM657" s="50"/>
    </row>
    <row r="658" spans="3:39" ht="15.75" customHeight="1">
      <c r="C658" s="5"/>
      <c r="D658" s="7"/>
      <c r="F658" s="9"/>
      <c r="AM658" s="50"/>
    </row>
    <row r="659" spans="3:39" ht="15.75" customHeight="1">
      <c r="C659" s="5"/>
      <c r="D659" s="7"/>
      <c r="F659" s="9"/>
      <c r="AM659" s="50"/>
    </row>
    <row r="660" spans="3:39" ht="15.75" customHeight="1">
      <c r="C660" s="5"/>
      <c r="D660" s="7"/>
      <c r="F660" s="9"/>
      <c r="AM660" s="50"/>
    </row>
    <row r="661" spans="3:39" ht="15.75" customHeight="1">
      <c r="C661" s="5"/>
      <c r="D661" s="7"/>
      <c r="F661" s="9"/>
      <c r="AM661" s="50"/>
    </row>
    <row r="662" spans="3:39" ht="15.75" customHeight="1">
      <c r="C662" s="5"/>
      <c r="D662" s="7"/>
      <c r="F662" s="9"/>
      <c r="AM662" s="50"/>
    </row>
    <row r="663" spans="3:39" ht="15.75" customHeight="1">
      <c r="C663" s="5"/>
      <c r="D663" s="7"/>
      <c r="F663" s="9"/>
      <c r="AM663" s="50"/>
    </row>
    <row r="664" spans="3:39" ht="15.75" customHeight="1">
      <c r="C664" s="5"/>
      <c r="D664" s="7"/>
      <c r="F664" s="9"/>
      <c r="AM664" s="50"/>
    </row>
    <row r="665" spans="3:39" ht="15.75" customHeight="1">
      <c r="C665" s="5"/>
      <c r="D665" s="7"/>
      <c r="F665" s="9"/>
      <c r="AM665" s="50"/>
    </row>
    <row r="666" spans="3:39" ht="15.75" customHeight="1">
      <c r="C666" s="5"/>
      <c r="D666" s="7"/>
      <c r="F666" s="9"/>
      <c r="AM666" s="50"/>
    </row>
    <row r="667" spans="3:39" ht="15.75" customHeight="1">
      <c r="C667" s="5"/>
      <c r="D667" s="7"/>
      <c r="F667" s="9"/>
      <c r="AM667" s="50"/>
    </row>
    <row r="668" spans="3:39" ht="15.75" customHeight="1">
      <c r="C668" s="5"/>
      <c r="D668" s="7"/>
      <c r="F668" s="9"/>
      <c r="AM668" s="50"/>
    </row>
    <row r="669" spans="3:39" ht="15.75" customHeight="1">
      <c r="C669" s="5"/>
      <c r="D669" s="7"/>
      <c r="F669" s="9"/>
      <c r="AM669" s="50"/>
    </row>
    <row r="670" spans="3:39" ht="15.75" customHeight="1">
      <c r="C670" s="5"/>
      <c r="D670" s="7"/>
      <c r="F670" s="9"/>
      <c r="AM670" s="50"/>
    </row>
    <row r="671" spans="3:39" ht="15.75" customHeight="1">
      <c r="C671" s="5"/>
      <c r="D671" s="7"/>
      <c r="F671" s="9"/>
      <c r="AM671" s="50"/>
    </row>
    <row r="672" spans="3:39" ht="15.75" customHeight="1">
      <c r="C672" s="5"/>
      <c r="D672" s="7"/>
      <c r="F672" s="9"/>
      <c r="AM672" s="50"/>
    </row>
    <row r="673" spans="3:39" ht="15.75" customHeight="1">
      <c r="C673" s="5"/>
      <c r="D673" s="7"/>
      <c r="F673" s="9"/>
      <c r="AM673" s="50"/>
    </row>
    <row r="674" spans="3:39" ht="15.75" customHeight="1">
      <c r="C674" s="5"/>
      <c r="D674" s="7"/>
      <c r="F674" s="9"/>
      <c r="AM674" s="50"/>
    </row>
    <row r="675" spans="3:39" ht="15.75" customHeight="1">
      <c r="C675" s="5"/>
      <c r="D675" s="7"/>
      <c r="F675" s="9"/>
      <c r="AM675" s="50"/>
    </row>
    <row r="676" spans="3:39" ht="15.75" customHeight="1">
      <c r="C676" s="5"/>
      <c r="D676" s="7"/>
      <c r="F676" s="9"/>
      <c r="AM676" s="50"/>
    </row>
    <row r="677" spans="3:39" ht="15.75" customHeight="1">
      <c r="C677" s="5"/>
      <c r="D677" s="7"/>
      <c r="F677" s="9"/>
      <c r="AM677" s="50"/>
    </row>
    <row r="678" spans="3:39" ht="15.75" customHeight="1">
      <c r="C678" s="5"/>
      <c r="D678" s="7"/>
      <c r="F678" s="9"/>
      <c r="AM678" s="50"/>
    </row>
    <row r="679" spans="3:39" ht="15.75" customHeight="1">
      <c r="C679" s="5"/>
      <c r="D679" s="7"/>
      <c r="F679" s="9"/>
      <c r="AM679" s="50"/>
    </row>
    <row r="680" spans="3:39" ht="15.75" customHeight="1">
      <c r="C680" s="5"/>
      <c r="D680" s="7"/>
      <c r="F680" s="9"/>
      <c r="AM680" s="50"/>
    </row>
    <row r="681" spans="3:39" ht="15.75" customHeight="1">
      <c r="C681" s="5"/>
      <c r="D681" s="7"/>
      <c r="F681" s="9"/>
      <c r="AM681" s="50"/>
    </row>
    <row r="682" spans="3:39" ht="15.75" customHeight="1">
      <c r="C682" s="5"/>
      <c r="D682" s="7"/>
      <c r="F682" s="9"/>
      <c r="AM682" s="50"/>
    </row>
    <row r="683" spans="3:39" ht="15.75" customHeight="1">
      <c r="C683" s="5"/>
      <c r="D683" s="7"/>
      <c r="F683" s="9"/>
      <c r="AM683" s="50"/>
    </row>
    <row r="684" spans="3:39" ht="15.75" customHeight="1">
      <c r="C684" s="5"/>
      <c r="D684" s="7"/>
      <c r="F684" s="9"/>
      <c r="AM684" s="50"/>
    </row>
    <row r="685" spans="3:39" ht="15.75" customHeight="1">
      <c r="C685" s="5"/>
      <c r="D685" s="7"/>
      <c r="F685" s="9"/>
      <c r="AM685" s="50"/>
    </row>
    <row r="686" spans="3:39" ht="15.75" customHeight="1">
      <c r="C686" s="5"/>
      <c r="D686" s="7"/>
      <c r="F686" s="9"/>
      <c r="AM686" s="50"/>
    </row>
    <row r="687" spans="3:39" ht="15.75" customHeight="1">
      <c r="C687" s="5"/>
      <c r="D687" s="7"/>
      <c r="F687" s="9"/>
      <c r="AM687" s="50"/>
    </row>
    <row r="688" spans="3:39" ht="15.75" customHeight="1">
      <c r="C688" s="5"/>
      <c r="D688" s="7"/>
      <c r="F688" s="9"/>
      <c r="AM688" s="50"/>
    </row>
    <row r="689" spans="3:39" ht="15.75" customHeight="1">
      <c r="C689" s="5"/>
      <c r="D689" s="7"/>
      <c r="F689" s="9"/>
      <c r="AM689" s="50"/>
    </row>
    <row r="690" spans="3:39" ht="15.75" customHeight="1">
      <c r="C690" s="5"/>
      <c r="D690" s="7"/>
      <c r="F690" s="9"/>
      <c r="AM690" s="50"/>
    </row>
    <row r="691" spans="3:39" ht="15.75" customHeight="1">
      <c r="C691" s="5"/>
      <c r="D691" s="7"/>
      <c r="F691" s="9"/>
      <c r="AM691" s="50"/>
    </row>
    <row r="692" spans="3:39" ht="15.75" customHeight="1">
      <c r="C692" s="5"/>
      <c r="D692" s="7"/>
      <c r="F692" s="9"/>
      <c r="AM692" s="50"/>
    </row>
    <row r="693" spans="3:39" ht="15.75" customHeight="1">
      <c r="C693" s="5"/>
      <c r="D693" s="7"/>
      <c r="F693" s="9"/>
      <c r="AM693" s="50"/>
    </row>
    <row r="694" spans="3:39" ht="15.75" customHeight="1">
      <c r="C694" s="5"/>
      <c r="D694" s="7"/>
      <c r="F694" s="9"/>
      <c r="AM694" s="50"/>
    </row>
    <row r="695" spans="3:39" ht="15.75" customHeight="1">
      <c r="C695" s="5"/>
      <c r="D695" s="7"/>
      <c r="F695" s="9"/>
      <c r="AM695" s="50"/>
    </row>
    <row r="696" spans="3:39" ht="15.75" customHeight="1">
      <c r="C696" s="5"/>
      <c r="D696" s="7"/>
      <c r="F696" s="9"/>
      <c r="AM696" s="50"/>
    </row>
    <row r="697" spans="3:39" ht="15.75" customHeight="1">
      <c r="C697" s="5"/>
      <c r="D697" s="7"/>
      <c r="F697" s="9"/>
      <c r="AM697" s="50"/>
    </row>
    <row r="698" spans="3:39" ht="15.75" customHeight="1">
      <c r="C698" s="5"/>
      <c r="D698" s="7"/>
      <c r="F698" s="9"/>
      <c r="AM698" s="50"/>
    </row>
    <row r="699" spans="3:39" ht="15.75" customHeight="1">
      <c r="C699" s="5"/>
      <c r="D699" s="7"/>
      <c r="F699" s="9"/>
      <c r="AM699" s="50"/>
    </row>
    <row r="700" spans="3:39" ht="15.75" customHeight="1">
      <c r="C700" s="5"/>
      <c r="D700" s="7"/>
      <c r="F700" s="9"/>
      <c r="AM700" s="50"/>
    </row>
    <row r="701" spans="3:39" ht="15.75" customHeight="1">
      <c r="C701" s="5"/>
      <c r="D701" s="7"/>
      <c r="F701" s="9"/>
      <c r="AM701" s="50"/>
    </row>
    <row r="702" spans="3:39" ht="15.75" customHeight="1">
      <c r="C702" s="5"/>
      <c r="D702" s="7"/>
      <c r="F702" s="9"/>
      <c r="AM702" s="50"/>
    </row>
    <row r="703" spans="3:39" ht="15.75" customHeight="1">
      <c r="C703" s="5"/>
      <c r="D703" s="7"/>
      <c r="F703" s="9"/>
      <c r="AM703" s="50"/>
    </row>
    <row r="704" spans="3:39" ht="15.75" customHeight="1">
      <c r="C704" s="5"/>
      <c r="D704" s="7"/>
      <c r="F704" s="9"/>
      <c r="AM704" s="50"/>
    </row>
    <row r="705" spans="3:39" ht="15.75" customHeight="1">
      <c r="C705" s="5"/>
      <c r="D705" s="7"/>
      <c r="F705" s="9"/>
      <c r="AM705" s="50"/>
    </row>
    <row r="706" spans="3:39" ht="15.75" customHeight="1">
      <c r="C706" s="5"/>
      <c r="D706" s="7"/>
      <c r="F706" s="9"/>
      <c r="AM706" s="50"/>
    </row>
    <row r="707" spans="3:39" ht="15.75" customHeight="1">
      <c r="C707" s="5"/>
      <c r="D707" s="7"/>
      <c r="F707" s="9"/>
      <c r="AM707" s="50"/>
    </row>
    <row r="708" spans="3:39" ht="15.75" customHeight="1">
      <c r="C708" s="5"/>
      <c r="D708" s="7"/>
      <c r="F708" s="9"/>
      <c r="AM708" s="50"/>
    </row>
    <row r="709" spans="3:39" ht="15.75" customHeight="1">
      <c r="C709" s="5"/>
      <c r="D709" s="7"/>
      <c r="F709" s="9"/>
      <c r="AM709" s="50"/>
    </row>
    <row r="710" spans="3:39" ht="15.75" customHeight="1">
      <c r="C710" s="5"/>
      <c r="D710" s="7"/>
      <c r="F710" s="9"/>
      <c r="AM710" s="50"/>
    </row>
    <row r="711" spans="3:39" ht="15.75" customHeight="1">
      <c r="C711" s="5"/>
      <c r="D711" s="7"/>
      <c r="F711" s="9"/>
      <c r="AM711" s="50"/>
    </row>
    <row r="712" spans="3:39" ht="15.75" customHeight="1">
      <c r="C712" s="5"/>
      <c r="D712" s="7"/>
      <c r="F712" s="9"/>
      <c r="AM712" s="50"/>
    </row>
    <row r="713" spans="3:39" ht="15.75" customHeight="1">
      <c r="C713" s="5"/>
      <c r="D713" s="7"/>
      <c r="F713" s="9"/>
      <c r="AM713" s="50"/>
    </row>
    <row r="714" spans="3:39" ht="15.75" customHeight="1">
      <c r="C714" s="5"/>
      <c r="D714" s="7"/>
      <c r="F714" s="9"/>
      <c r="AM714" s="50"/>
    </row>
    <row r="715" spans="3:39" ht="15.75" customHeight="1">
      <c r="C715" s="5"/>
      <c r="D715" s="7"/>
      <c r="F715" s="9"/>
      <c r="AM715" s="50"/>
    </row>
    <row r="716" spans="3:39" ht="15.75" customHeight="1">
      <c r="C716" s="5"/>
      <c r="D716" s="7"/>
      <c r="F716" s="9"/>
      <c r="AM716" s="50"/>
    </row>
    <row r="717" spans="3:39" ht="15.75" customHeight="1">
      <c r="C717" s="5"/>
      <c r="D717" s="7"/>
      <c r="F717" s="9"/>
      <c r="AM717" s="50"/>
    </row>
    <row r="718" spans="3:39" ht="15.75" customHeight="1">
      <c r="C718" s="5"/>
      <c r="D718" s="7"/>
      <c r="F718" s="9"/>
      <c r="AM718" s="50"/>
    </row>
    <row r="719" spans="3:39" ht="15.75" customHeight="1">
      <c r="C719" s="5"/>
      <c r="D719" s="7"/>
      <c r="F719" s="9"/>
      <c r="AM719" s="50"/>
    </row>
    <row r="720" spans="3:39" ht="15.75" customHeight="1">
      <c r="C720" s="5"/>
      <c r="D720" s="7"/>
      <c r="F720" s="9"/>
      <c r="AM720" s="50"/>
    </row>
    <row r="721" spans="3:39" ht="15.75" customHeight="1">
      <c r="C721" s="5"/>
      <c r="D721" s="7"/>
      <c r="F721" s="9"/>
      <c r="AM721" s="50"/>
    </row>
    <row r="722" spans="3:39" ht="15.75" customHeight="1">
      <c r="C722" s="5"/>
      <c r="D722" s="7"/>
      <c r="F722" s="9"/>
      <c r="AM722" s="50"/>
    </row>
    <row r="723" spans="3:39" ht="15.75" customHeight="1">
      <c r="C723" s="5"/>
      <c r="D723" s="7"/>
      <c r="F723" s="9"/>
      <c r="AM723" s="50"/>
    </row>
    <row r="724" spans="3:39" ht="15.75" customHeight="1">
      <c r="C724" s="5"/>
      <c r="D724" s="7"/>
      <c r="F724" s="9"/>
      <c r="AM724" s="50"/>
    </row>
    <row r="725" spans="3:39" ht="15.75" customHeight="1">
      <c r="C725" s="5"/>
      <c r="D725" s="7"/>
      <c r="F725" s="9"/>
      <c r="AM725" s="50"/>
    </row>
    <row r="726" spans="3:39" ht="15.75" customHeight="1">
      <c r="C726" s="5"/>
      <c r="D726" s="7"/>
      <c r="F726" s="9"/>
      <c r="AM726" s="50"/>
    </row>
    <row r="727" spans="3:39" ht="15.75" customHeight="1">
      <c r="C727" s="5"/>
      <c r="D727" s="7"/>
      <c r="F727" s="9"/>
      <c r="AM727" s="50"/>
    </row>
    <row r="728" spans="3:39" ht="15.75" customHeight="1">
      <c r="C728" s="5"/>
      <c r="D728" s="7"/>
      <c r="F728" s="9"/>
      <c r="AM728" s="50"/>
    </row>
    <row r="729" spans="3:39" ht="15.75" customHeight="1">
      <c r="C729" s="5"/>
      <c r="D729" s="7"/>
      <c r="F729" s="9"/>
      <c r="AM729" s="50"/>
    </row>
    <row r="730" spans="3:39" ht="15.75" customHeight="1">
      <c r="C730" s="5"/>
      <c r="D730" s="7"/>
      <c r="F730" s="9"/>
      <c r="AM730" s="50"/>
    </row>
    <row r="731" spans="3:39" ht="15.75" customHeight="1">
      <c r="C731" s="5"/>
      <c r="D731" s="7"/>
      <c r="F731" s="9"/>
      <c r="AM731" s="50"/>
    </row>
    <row r="732" spans="3:39" ht="15.75" customHeight="1">
      <c r="C732" s="5"/>
      <c r="D732" s="7"/>
      <c r="F732" s="9"/>
      <c r="AM732" s="50"/>
    </row>
    <row r="733" spans="3:39" ht="15.75" customHeight="1">
      <c r="C733" s="5"/>
      <c r="D733" s="7"/>
      <c r="F733" s="9"/>
      <c r="AM733" s="50"/>
    </row>
    <row r="734" spans="3:39" ht="15.75" customHeight="1">
      <c r="C734" s="5"/>
      <c r="D734" s="7"/>
      <c r="F734" s="9"/>
      <c r="AM734" s="50"/>
    </row>
    <row r="735" spans="3:39" ht="15.75" customHeight="1">
      <c r="C735" s="5"/>
      <c r="D735" s="7"/>
      <c r="F735" s="9"/>
      <c r="AM735" s="50"/>
    </row>
    <row r="736" spans="3:39" ht="15.75" customHeight="1">
      <c r="C736" s="5"/>
      <c r="D736" s="7"/>
      <c r="F736" s="9"/>
      <c r="AM736" s="50"/>
    </row>
    <row r="737" spans="3:39" ht="15.75" customHeight="1">
      <c r="C737" s="5"/>
      <c r="D737" s="7"/>
      <c r="F737" s="9"/>
      <c r="AM737" s="50"/>
    </row>
    <row r="738" spans="3:39" ht="15.75" customHeight="1">
      <c r="C738" s="5"/>
      <c r="D738" s="7"/>
      <c r="F738" s="9"/>
      <c r="AM738" s="50"/>
    </row>
    <row r="739" spans="3:39" ht="15.75" customHeight="1">
      <c r="C739" s="5"/>
      <c r="D739" s="7"/>
      <c r="F739" s="9"/>
      <c r="AM739" s="50"/>
    </row>
    <row r="740" spans="3:39" ht="15.75" customHeight="1">
      <c r="C740" s="5"/>
      <c r="D740" s="7"/>
      <c r="F740" s="9"/>
      <c r="AM740" s="50"/>
    </row>
    <row r="741" spans="3:39" ht="15.75" customHeight="1">
      <c r="C741" s="5"/>
      <c r="D741" s="7"/>
      <c r="F741" s="9"/>
      <c r="AM741" s="50"/>
    </row>
    <row r="742" spans="3:39" ht="15.75" customHeight="1">
      <c r="C742" s="5"/>
      <c r="D742" s="7"/>
      <c r="F742" s="9"/>
      <c r="AM742" s="50"/>
    </row>
    <row r="743" spans="3:39" ht="15.75" customHeight="1">
      <c r="C743" s="5"/>
      <c r="D743" s="7"/>
      <c r="F743" s="9"/>
      <c r="AM743" s="50"/>
    </row>
    <row r="744" spans="3:39" ht="15.75" customHeight="1">
      <c r="C744" s="5"/>
      <c r="D744" s="7"/>
      <c r="F744" s="9"/>
      <c r="AM744" s="50"/>
    </row>
    <row r="745" spans="3:39" ht="15.75" customHeight="1">
      <c r="C745" s="5"/>
      <c r="D745" s="7"/>
      <c r="F745" s="9"/>
      <c r="AM745" s="50"/>
    </row>
    <row r="746" spans="3:39" ht="15.75" customHeight="1">
      <c r="C746" s="5"/>
      <c r="D746" s="7"/>
      <c r="F746" s="9"/>
      <c r="AM746" s="50"/>
    </row>
    <row r="747" spans="3:39" ht="15.75" customHeight="1">
      <c r="C747" s="5"/>
      <c r="D747" s="7"/>
      <c r="F747" s="9"/>
      <c r="AM747" s="50"/>
    </row>
    <row r="748" spans="3:39" ht="15.75" customHeight="1">
      <c r="C748" s="5"/>
      <c r="D748" s="7"/>
      <c r="F748" s="9"/>
      <c r="AM748" s="50"/>
    </row>
    <row r="749" spans="3:39" ht="15.75" customHeight="1">
      <c r="C749" s="5"/>
      <c r="D749" s="7"/>
      <c r="F749" s="9"/>
      <c r="AM749" s="50"/>
    </row>
    <row r="750" spans="3:39" ht="15.75" customHeight="1">
      <c r="C750" s="5"/>
      <c r="D750" s="7"/>
      <c r="F750" s="9"/>
      <c r="AM750" s="50"/>
    </row>
    <row r="751" spans="3:39" ht="15.75" customHeight="1">
      <c r="C751" s="5"/>
      <c r="D751" s="7"/>
      <c r="F751" s="9"/>
      <c r="AM751" s="50"/>
    </row>
    <row r="752" spans="3:39" ht="15.75" customHeight="1">
      <c r="C752" s="5"/>
      <c r="D752" s="7"/>
      <c r="F752" s="9"/>
      <c r="AM752" s="50"/>
    </row>
    <row r="753" spans="3:39" ht="15.75" customHeight="1">
      <c r="C753" s="5"/>
      <c r="D753" s="7"/>
      <c r="F753" s="9"/>
      <c r="AM753" s="50"/>
    </row>
    <row r="754" spans="3:39" ht="15.75" customHeight="1">
      <c r="C754" s="5"/>
      <c r="D754" s="7"/>
      <c r="F754" s="9"/>
      <c r="AM754" s="50"/>
    </row>
    <row r="755" spans="3:39" ht="15.75" customHeight="1">
      <c r="C755" s="5"/>
      <c r="D755" s="7"/>
      <c r="F755" s="9"/>
      <c r="AM755" s="50"/>
    </row>
    <row r="756" spans="3:39" ht="15.75" customHeight="1">
      <c r="C756" s="5"/>
      <c r="D756" s="7"/>
      <c r="F756" s="9"/>
      <c r="AM756" s="50"/>
    </row>
    <row r="757" spans="3:39" ht="15.75" customHeight="1">
      <c r="C757" s="5"/>
      <c r="D757" s="7"/>
      <c r="F757" s="9"/>
      <c r="AM757" s="50"/>
    </row>
    <row r="758" spans="3:39" ht="15.75" customHeight="1">
      <c r="C758" s="5"/>
      <c r="D758" s="7"/>
      <c r="F758" s="9"/>
      <c r="AM758" s="50"/>
    </row>
    <row r="759" spans="3:39" ht="15.75" customHeight="1">
      <c r="C759" s="5"/>
      <c r="D759" s="7"/>
      <c r="F759" s="9"/>
      <c r="AM759" s="50"/>
    </row>
    <row r="760" spans="3:39" ht="15.75" customHeight="1">
      <c r="C760" s="5"/>
      <c r="D760" s="7"/>
      <c r="F760" s="9"/>
      <c r="AM760" s="50"/>
    </row>
    <row r="761" spans="3:39" ht="15.75" customHeight="1">
      <c r="C761" s="5"/>
      <c r="D761" s="7"/>
      <c r="F761" s="9"/>
      <c r="AM761" s="50"/>
    </row>
    <row r="762" spans="3:39" ht="15.75" customHeight="1">
      <c r="C762" s="5"/>
      <c r="D762" s="7"/>
      <c r="F762" s="9"/>
      <c r="AM762" s="50"/>
    </row>
    <row r="763" spans="3:39" ht="15.75" customHeight="1">
      <c r="C763" s="5"/>
      <c r="D763" s="7"/>
      <c r="F763" s="9"/>
      <c r="AM763" s="50"/>
    </row>
    <row r="764" spans="3:39" ht="15.75" customHeight="1">
      <c r="C764" s="5"/>
      <c r="D764" s="7"/>
      <c r="F764" s="9"/>
      <c r="AM764" s="50"/>
    </row>
    <row r="765" spans="3:39" ht="15.75" customHeight="1">
      <c r="C765" s="5"/>
      <c r="D765" s="7"/>
      <c r="F765" s="9"/>
      <c r="AM765" s="50"/>
    </row>
    <row r="766" spans="3:39" ht="15.75" customHeight="1">
      <c r="C766" s="5"/>
      <c r="D766" s="7"/>
      <c r="F766" s="9"/>
      <c r="AM766" s="50"/>
    </row>
    <row r="767" spans="3:39" ht="15.75" customHeight="1">
      <c r="C767" s="5"/>
      <c r="D767" s="7"/>
      <c r="F767" s="9"/>
      <c r="AM767" s="50"/>
    </row>
    <row r="768" spans="3:39" ht="15.75" customHeight="1">
      <c r="C768" s="5"/>
      <c r="D768" s="7"/>
      <c r="F768" s="9"/>
      <c r="AM768" s="50"/>
    </row>
    <row r="769" spans="3:39" ht="15.75" customHeight="1">
      <c r="C769" s="5"/>
      <c r="D769" s="7"/>
      <c r="F769" s="9"/>
      <c r="AM769" s="50"/>
    </row>
    <row r="770" spans="3:39" ht="15.75" customHeight="1">
      <c r="C770" s="5"/>
      <c r="D770" s="7"/>
      <c r="F770" s="9"/>
      <c r="AM770" s="50"/>
    </row>
    <row r="771" spans="3:39" ht="15.75" customHeight="1">
      <c r="C771" s="5"/>
      <c r="D771" s="7"/>
      <c r="F771" s="9"/>
      <c r="AM771" s="50"/>
    </row>
    <row r="772" spans="3:39" ht="15.75" customHeight="1">
      <c r="C772" s="5"/>
      <c r="D772" s="7"/>
      <c r="F772" s="9"/>
      <c r="AM772" s="50"/>
    </row>
    <row r="773" spans="3:39" ht="15.75" customHeight="1">
      <c r="C773" s="5"/>
      <c r="D773" s="7"/>
      <c r="F773" s="9"/>
      <c r="AM773" s="50"/>
    </row>
    <row r="774" spans="3:39" ht="15.75" customHeight="1">
      <c r="C774" s="5"/>
      <c r="D774" s="7"/>
      <c r="F774" s="9"/>
      <c r="AM774" s="50"/>
    </row>
    <row r="775" spans="3:39" ht="15.75" customHeight="1">
      <c r="C775" s="5"/>
      <c r="D775" s="7"/>
      <c r="F775" s="9"/>
      <c r="AM775" s="50"/>
    </row>
    <row r="776" spans="3:39" ht="15.75" customHeight="1">
      <c r="C776" s="5"/>
      <c r="D776" s="7"/>
      <c r="F776" s="9"/>
      <c r="AM776" s="50"/>
    </row>
    <row r="777" spans="3:39" ht="15.75" customHeight="1">
      <c r="C777" s="5"/>
      <c r="D777" s="7"/>
      <c r="F777" s="9"/>
      <c r="AM777" s="50"/>
    </row>
    <row r="778" spans="3:39" ht="15.75" customHeight="1">
      <c r="C778" s="5"/>
      <c r="D778" s="7"/>
      <c r="F778" s="9"/>
      <c r="AM778" s="50"/>
    </row>
    <row r="779" spans="3:39" ht="15.75" customHeight="1">
      <c r="C779" s="5"/>
      <c r="D779" s="7"/>
      <c r="F779" s="9"/>
      <c r="AM779" s="50"/>
    </row>
    <row r="780" spans="3:39" ht="15.75" customHeight="1">
      <c r="C780" s="5"/>
      <c r="D780" s="7"/>
      <c r="F780" s="9"/>
      <c r="AM780" s="50"/>
    </row>
    <row r="781" spans="3:39" ht="15.75" customHeight="1">
      <c r="C781" s="5"/>
      <c r="D781" s="7"/>
      <c r="F781" s="9"/>
      <c r="AM781" s="50"/>
    </row>
    <row r="782" spans="3:39" ht="15.75" customHeight="1">
      <c r="C782" s="5"/>
      <c r="D782" s="7"/>
      <c r="F782" s="9"/>
      <c r="AM782" s="50"/>
    </row>
    <row r="783" spans="3:39" ht="15.75" customHeight="1">
      <c r="C783" s="5"/>
      <c r="D783" s="7"/>
      <c r="F783" s="9"/>
      <c r="AM783" s="50"/>
    </row>
    <row r="784" spans="3:39" ht="15.75" customHeight="1">
      <c r="C784" s="5"/>
      <c r="D784" s="7"/>
      <c r="F784" s="9"/>
      <c r="AM784" s="50"/>
    </row>
    <row r="785" spans="3:39" ht="15.75" customHeight="1">
      <c r="C785" s="5"/>
      <c r="D785" s="7"/>
      <c r="F785" s="9"/>
      <c r="AM785" s="50"/>
    </row>
    <row r="786" spans="3:39" ht="15.75" customHeight="1">
      <c r="C786" s="5"/>
      <c r="D786" s="7"/>
      <c r="F786" s="9"/>
      <c r="AM786" s="50"/>
    </row>
    <row r="787" spans="3:39" ht="15.75" customHeight="1">
      <c r="C787" s="5"/>
      <c r="D787" s="7"/>
      <c r="F787" s="9"/>
      <c r="AM787" s="50"/>
    </row>
    <row r="788" spans="3:39" ht="15.75" customHeight="1">
      <c r="C788" s="5"/>
      <c r="D788" s="7"/>
      <c r="F788" s="9"/>
      <c r="AM788" s="50"/>
    </row>
    <row r="789" spans="3:39" ht="15.75" customHeight="1">
      <c r="C789" s="5"/>
      <c r="D789" s="7"/>
      <c r="F789" s="9"/>
      <c r="AM789" s="50"/>
    </row>
    <row r="790" spans="3:39" ht="15.75" customHeight="1">
      <c r="C790" s="5"/>
      <c r="D790" s="7"/>
      <c r="F790" s="9"/>
      <c r="AM790" s="50"/>
    </row>
    <row r="791" spans="3:39" ht="15.75" customHeight="1">
      <c r="C791" s="5"/>
      <c r="D791" s="7"/>
      <c r="F791" s="9"/>
      <c r="AM791" s="50"/>
    </row>
    <row r="792" spans="3:39" ht="15.75" customHeight="1">
      <c r="C792" s="5"/>
      <c r="D792" s="7"/>
      <c r="F792" s="9"/>
      <c r="AM792" s="50"/>
    </row>
    <row r="793" spans="3:39" ht="15.75" customHeight="1">
      <c r="C793" s="5"/>
      <c r="D793" s="7"/>
      <c r="F793" s="9"/>
      <c r="AM793" s="50"/>
    </row>
    <row r="794" spans="3:39" ht="15.75" customHeight="1">
      <c r="C794" s="5"/>
      <c r="D794" s="7"/>
      <c r="F794" s="9"/>
      <c r="AM794" s="50"/>
    </row>
    <row r="795" spans="3:39" ht="15.75" customHeight="1">
      <c r="C795" s="5"/>
      <c r="D795" s="7"/>
      <c r="F795" s="9"/>
      <c r="AM795" s="50"/>
    </row>
    <row r="796" spans="3:39" ht="15.75" customHeight="1">
      <c r="C796" s="5"/>
      <c r="D796" s="7"/>
      <c r="F796" s="9"/>
      <c r="AM796" s="50"/>
    </row>
    <row r="797" spans="3:39" ht="15.75" customHeight="1">
      <c r="C797" s="5"/>
      <c r="D797" s="7"/>
      <c r="F797" s="9"/>
      <c r="AM797" s="50"/>
    </row>
    <row r="798" spans="3:39" ht="15.75" customHeight="1">
      <c r="C798" s="5"/>
      <c r="D798" s="7"/>
      <c r="F798" s="9"/>
      <c r="AM798" s="50"/>
    </row>
    <row r="799" spans="3:39" ht="15.75" customHeight="1">
      <c r="C799" s="5"/>
      <c r="D799" s="7"/>
      <c r="F799" s="9"/>
      <c r="AM799" s="50"/>
    </row>
    <row r="800" spans="3:39" ht="15.75" customHeight="1">
      <c r="C800" s="5"/>
      <c r="D800" s="7"/>
      <c r="F800" s="9"/>
      <c r="AM800" s="50"/>
    </row>
    <row r="801" spans="3:39" ht="15.75" customHeight="1">
      <c r="C801" s="5"/>
      <c r="D801" s="7"/>
      <c r="F801" s="9"/>
      <c r="AM801" s="50"/>
    </row>
    <row r="802" spans="3:39" ht="15.75" customHeight="1">
      <c r="C802" s="5"/>
      <c r="D802" s="7"/>
      <c r="F802" s="9"/>
      <c r="AM802" s="50"/>
    </row>
    <row r="803" spans="3:39" ht="15.75" customHeight="1">
      <c r="C803" s="5"/>
      <c r="D803" s="7"/>
      <c r="F803" s="9"/>
      <c r="AM803" s="50"/>
    </row>
    <row r="804" spans="3:39" ht="15.75" customHeight="1">
      <c r="C804" s="5"/>
      <c r="D804" s="7"/>
      <c r="F804" s="9"/>
      <c r="AM804" s="50"/>
    </row>
    <row r="805" spans="3:39" ht="15.75" customHeight="1">
      <c r="C805" s="5"/>
      <c r="D805" s="7"/>
      <c r="F805" s="9"/>
      <c r="AM805" s="50"/>
    </row>
    <row r="806" spans="3:39" ht="15.75" customHeight="1">
      <c r="C806" s="5"/>
      <c r="D806" s="7"/>
      <c r="F806" s="9"/>
      <c r="AM806" s="50"/>
    </row>
    <row r="807" spans="3:39" ht="15.75" customHeight="1">
      <c r="C807" s="5"/>
      <c r="D807" s="7"/>
      <c r="F807" s="9"/>
      <c r="AM807" s="50"/>
    </row>
    <row r="808" spans="3:39" ht="15.75" customHeight="1">
      <c r="C808" s="5"/>
      <c r="D808" s="7"/>
      <c r="F808" s="9"/>
      <c r="AM808" s="50"/>
    </row>
    <row r="809" spans="3:39" ht="15.75" customHeight="1">
      <c r="C809" s="5"/>
      <c r="D809" s="7"/>
      <c r="F809" s="9"/>
      <c r="AM809" s="50"/>
    </row>
    <row r="810" spans="3:39" ht="15.75" customHeight="1">
      <c r="C810" s="5"/>
      <c r="D810" s="7"/>
      <c r="F810" s="9"/>
      <c r="AM810" s="50"/>
    </row>
    <row r="811" spans="3:39" ht="15.75" customHeight="1">
      <c r="C811" s="5"/>
      <c r="D811" s="7"/>
      <c r="F811" s="9"/>
      <c r="AM811" s="50"/>
    </row>
    <row r="812" spans="3:39" ht="15.75" customHeight="1">
      <c r="C812" s="5"/>
      <c r="D812" s="7"/>
      <c r="F812" s="9"/>
      <c r="AM812" s="50"/>
    </row>
    <row r="813" spans="3:39" ht="15.75" customHeight="1">
      <c r="C813" s="5"/>
      <c r="D813" s="7"/>
      <c r="F813" s="9"/>
      <c r="AM813" s="50"/>
    </row>
    <row r="814" spans="3:39" ht="15.75" customHeight="1">
      <c r="C814" s="5"/>
      <c r="D814" s="7"/>
      <c r="F814" s="9"/>
      <c r="AM814" s="50"/>
    </row>
    <row r="815" spans="3:39" ht="15.75" customHeight="1">
      <c r="C815" s="5"/>
      <c r="D815" s="7"/>
      <c r="F815" s="9"/>
      <c r="AM815" s="50"/>
    </row>
    <row r="816" spans="3:39" ht="15.75" customHeight="1">
      <c r="C816" s="5"/>
      <c r="D816" s="7"/>
      <c r="F816" s="9"/>
      <c r="AM816" s="50"/>
    </row>
    <row r="817" spans="3:39" ht="15.75" customHeight="1">
      <c r="C817" s="5"/>
      <c r="D817" s="7"/>
      <c r="F817" s="9"/>
      <c r="AM817" s="50"/>
    </row>
    <row r="818" spans="3:39" ht="15.75" customHeight="1">
      <c r="C818" s="5"/>
      <c r="D818" s="7"/>
      <c r="F818" s="9"/>
      <c r="AM818" s="50"/>
    </row>
    <row r="819" spans="3:39" ht="15.75" customHeight="1">
      <c r="C819" s="5"/>
      <c r="D819" s="7"/>
      <c r="F819" s="9"/>
      <c r="AM819" s="50"/>
    </row>
    <row r="820" spans="3:39" ht="15.75" customHeight="1">
      <c r="C820" s="5"/>
      <c r="D820" s="7"/>
      <c r="F820" s="9"/>
      <c r="AM820" s="50"/>
    </row>
    <row r="821" spans="3:39" ht="15.75" customHeight="1">
      <c r="C821" s="5"/>
      <c r="D821" s="7"/>
      <c r="F821" s="9"/>
      <c r="AM821" s="50"/>
    </row>
    <row r="822" spans="3:39" ht="15.75" customHeight="1">
      <c r="C822" s="5"/>
      <c r="D822" s="7"/>
      <c r="F822" s="9"/>
      <c r="AM822" s="50"/>
    </row>
    <row r="823" spans="3:39" ht="15.75" customHeight="1">
      <c r="C823" s="5"/>
      <c r="D823" s="7"/>
      <c r="F823" s="9"/>
      <c r="AM823" s="50"/>
    </row>
    <row r="824" spans="3:39" ht="15.75" customHeight="1">
      <c r="C824" s="5"/>
      <c r="D824" s="7"/>
      <c r="F824" s="9"/>
      <c r="AM824" s="50"/>
    </row>
    <row r="825" spans="3:39" ht="15.75" customHeight="1">
      <c r="C825" s="5"/>
      <c r="D825" s="7"/>
      <c r="F825" s="9"/>
      <c r="AM825" s="50"/>
    </row>
    <row r="826" spans="3:39" ht="15.75" customHeight="1">
      <c r="C826" s="5"/>
      <c r="D826" s="7"/>
      <c r="F826" s="9"/>
      <c r="AM826" s="50"/>
    </row>
    <row r="827" spans="3:39" ht="15.75" customHeight="1">
      <c r="C827" s="5"/>
      <c r="D827" s="7"/>
      <c r="F827" s="9"/>
      <c r="AM827" s="50"/>
    </row>
    <row r="828" spans="3:39" ht="15.75" customHeight="1">
      <c r="C828" s="5"/>
      <c r="D828" s="7"/>
      <c r="F828" s="9"/>
      <c r="AM828" s="50"/>
    </row>
    <row r="829" spans="3:39" ht="15.75" customHeight="1">
      <c r="C829" s="5"/>
      <c r="D829" s="7"/>
      <c r="F829" s="9"/>
      <c r="AM829" s="50"/>
    </row>
    <row r="830" spans="3:39" ht="15.75" customHeight="1">
      <c r="C830" s="5"/>
      <c r="D830" s="7"/>
      <c r="F830" s="9"/>
      <c r="AM830" s="50"/>
    </row>
    <row r="831" spans="3:39" ht="15.75" customHeight="1">
      <c r="C831" s="5"/>
      <c r="D831" s="7"/>
      <c r="F831" s="9"/>
      <c r="AM831" s="50"/>
    </row>
    <row r="832" spans="3:39" ht="15.75" customHeight="1">
      <c r="C832" s="5"/>
      <c r="D832" s="7"/>
      <c r="F832" s="9"/>
      <c r="AM832" s="50"/>
    </row>
    <row r="833" spans="3:39" ht="15.75" customHeight="1">
      <c r="C833" s="5"/>
      <c r="D833" s="7"/>
      <c r="F833" s="9"/>
      <c r="AM833" s="50"/>
    </row>
    <row r="834" spans="3:39" ht="15.75" customHeight="1">
      <c r="C834" s="5"/>
      <c r="D834" s="7"/>
      <c r="F834" s="9"/>
      <c r="AM834" s="50"/>
    </row>
    <row r="835" spans="3:39" ht="15.75" customHeight="1">
      <c r="C835" s="5"/>
      <c r="D835" s="7"/>
      <c r="F835" s="9"/>
      <c r="AM835" s="50"/>
    </row>
    <row r="836" spans="3:39" ht="15.75" customHeight="1">
      <c r="C836" s="5"/>
      <c r="D836" s="7"/>
      <c r="F836" s="9"/>
      <c r="AM836" s="50"/>
    </row>
    <row r="837" spans="3:39" ht="15.75" customHeight="1">
      <c r="C837" s="5"/>
      <c r="D837" s="7"/>
      <c r="F837" s="9"/>
      <c r="AM837" s="50"/>
    </row>
    <row r="838" spans="3:39" ht="15.75" customHeight="1">
      <c r="C838" s="5"/>
      <c r="D838" s="7"/>
      <c r="F838" s="9"/>
      <c r="AM838" s="50"/>
    </row>
    <row r="839" spans="3:39" ht="15.75" customHeight="1">
      <c r="C839" s="5"/>
      <c r="D839" s="7"/>
      <c r="F839" s="9"/>
      <c r="AM839" s="50"/>
    </row>
    <row r="840" spans="3:39" ht="15.75" customHeight="1">
      <c r="C840" s="5"/>
      <c r="D840" s="7"/>
      <c r="F840" s="9"/>
      <c r="AM840" s="50"/>
    </row>
    <row r="841" spans="3:39" ht="15.75" customHeight="1">
      <c r="C841" s="5"/>
      <c r="D841" s="7"/>
      <c r="F841" s="9"/>
      <c r="AM841" s="50"/>
    </row>
    <row r="842" spans="3:39" ht="15.75" customHeight="1">
      <c r="C842" s="5"/>
      <c r="D842" s="7"/>
      <c r="F842" s="9"/>
      <c r="AM842" s="50"/>
    </row>
    <row r="843" spans="3:39" ht="15.75" customHeight="1">
      <c r="C843" s="5"/>
      <c r="D843" s="7"/>
      <c r="F843" s="9"/>
      <c r="AM843" s="50"/>
    </row>
    <row r="844" spans="3:39" ht="15.75" customHeight="1">
      <c r="C844" s="5"/>
      <c r="D844" s="7"/>
      <c r="F844" s="9"/>
      <c r="AM844" s="50"/>
    </row>
    <row r="845" spans="3:39" ht="15.75" customHeight="1">
      <c r="C845" s="5"/>
      <c r="D845" s="7"/>
      <c r="F845" s="9"/>
      <c r="AM845" s="50"/>
    </row>
    <row r="846" spans="3:39" ht="15.75" customHeight="1">
      <c r="C846" s="5"/>
      <c r="D846" s="7"/>
      <c r="F846" s="9"/>
      <c r="AM846" s="50"/>
    </row>
    <row r="847" spans="3:39" ht="15.75" customHeight="1">
      <c r="C847" s="5"/>
      <c r="D847" s="7"/>
      <c r="F847" s="9"/>
      <c r="AM847" s="50"/>
    </row>
    <row r="848" spans="3:39" ht="15.75" customHeight="1">
      <c r="C848" s="5"/>
      <c r="D848" s="7"/>
      <c r="F848" s="9"/>
      <c r="AM848" s="50"/>
    </row>
    <row r="849" spans="3:39" ht="15.75" customHeight="1">
      <c r="C849" s="5"/>
      <c r="D849" s="7"/>
      <c r="F849" s="9"/>
      <c r="AM849" s="50"/>
    </row>
    <row r="850" spans="3:39" ht="15.75" customHeight="1">
      <c r="C850" s="5"/>
      <c r="D850" s="7"/>
      <c r="F850" s="9"/>
      <c r="AM850" s="50"/>
    </row>
    <row r="851" spans="3:39" ht="15.75" customHeight="1">
      <c r="C851" s="5"/>
      <c r="D851" s="7"/>
      <c r="F851" s="9"/>
      <c r="AM851" s="50"/>
    </row>
    <row r="852" spans="3:39" ht="15.75" customHeight="1">
      <c r="C852" s="5"/>
      <c r="D852" s="7"/>
      <c r="F852" s="9"/>
      <c r="AM852" s="50"/>
    </row>
    <row r="853" spans="3:39" ht="15.75" customHeight="1">
      <c r="C853" s="5"/>
      <c r="D853" s="7"/>
      <c r="F853" s="9"/>
      <c r="AM853" s="50"/>
    </row>
    <row r="854" spans="3:39" ht="15.75" customHeight="1">
      <c r="C854" s="5"/>
      <c r="D854" s="7"/>
      <c r="F854" s="9"/>
      <c r="AM854" s="50"/>
    </row>
    <row r="855" spans="3:39" ht="15.75" customHeight="1">
      <c r="C855" s="5"/>
      <c r="D855" s="7"/>
      <c r="F855" s="9"/>
      <c r="AM855" s="50"/>
    </row>
    <row r="856" spans="3:39" ht="15.75" customHeight="1">
      <c r="C856" s="5"/>
      <c r="D856" s="7"/>
      <c r="F856" s="9"/>
      <c r="AM856" s="50"/>
    </row>
    <row r="857" spans="3:39" ht="15.75" customHeight="1">
      <c r="C857" s="5"/>
      <c r="D857" s="7"/>
      <c r="F857" s="9"/>
      <c r="AM857" s="50"/>
    </row>
    <row r="858" spans="3:39" ht="15.75" customHeight="1">
      <c r="C858" s="5"/>
      <c r="D858" s="7"/>
      <c r="F858" s="9"/>
      <c r="AM858" s="50"/>
    </row>
    <row r="859" spans="3:39" ht="15.75" customHeight="1">
      <c r="C859" s="5"/>
      <c r="D859" s="7"/>
      <c r="F859" s="9"/>
      <c r="AM859" s="50"/>
    </row>
    <row r="860" spans="3:39" ht="15.75" customHeight="1">
      <c r="C860" s="5"/>
      <c r="D860" s="7"/>
      <c r="F860" s="9"/>
      <c r="AM860" s="50"/>
    </row>
    <row r="861" spans="3:39" ht="15.75" customHeight="1">
      <c r="C861" s="5"/>
      <c r="D861" s="7"/>
      <c r="F861" s="9"/>
      <c r="AM861" s="50"/>
    </row>
    <row r="862" spans="3:39" ht="15.75" customHeight="1">
      <c r="C862" s="5"/>
      <c r="D862" s="7"/>
      <c r="F862" s="9"/>
      <c r="AM862" s="50"/>
    </row>
    <row r="863" spans="3:39" ht="15.75" customHeight="1">
      <c r="C863" s="5"/>
      <c r="D863" s="7"/>
      <c r="F863" s="9"/>
      <c r="AM863" s="50"/>
    </row>
    <row r="864" spans="3:39" ht="15.75" customHeight="1">
      <c r="C864" s="5"/>
      <c r="D864" s="7"/>
      <c r="F864" s="9"/>
      <c r="AM864" s="50"/>
    </row>
    <row r="865" spans="3:39" ht="15.75" customHeight="1">
      <c r="C865" s="5"/>
      <c r="D865" s="7"/>
      <c r="F865" s="9"/>
      <c r="AM865" s="50"/>
    </row>
    <row r="866" spans="3:39" ht="15.75" customHeight="1">
      <c r="C866" s="5"/>
      <c r="D866" s="7"/>
      <c r="F866" s="9"/>
      <c r="AM866" s="50"/>
    </row>
    <row r="867" spans="3:39" ht="15.75" customHeight="1">
      <c r="C867" s="5"/>
      <c r="D867" s="7"/>
      <c r="F867" s="9"/>
      <c r="AM867" s="50"/>
    </row>
    <row r="868" spans="3:39" ht="15.75" customHeight="1">
      <c r="C868" s="5"/>
      <c r="D868" s="7"/>
      <c r="F868" s="9"/>
      <c r="AM868" s="50"/>
    </row>
    <row r="869" spans="3:39" ht="15.75" customHeight="1">
      <c r="C869" s="5"/>
      <c r="D869" s="7"/>
      <c r="F869" s="9"/>
      <c r="AM869" s="50"/>
    </row>
    <row r="870" spans="3:39" ht="15.75" customHeight="1">
      <c r="C870" s="5"/>
      <c r="D870" s="7"/>
      <c r="F870" s="9"/>
      <c r="AM870" s="50"/>
    </row>
    <row r="871" spans="3:39" ht="15.75" customHeight="1">
      <c r="C871" s="5"/>
      <c r="D871" s="7"/>
      <c r="F871" s="9"/>
      <c r="AM871" s="50"/>
    </row>
    <row r="872" spans="3:39" ht="15.75" customHeight="1">
      <c r="C872" s="5"/>
      <c r="D872" s="7"/>
      <c r="F872" s="9"/>
      <c r="AM872" s="50"/>
    </row>
    <row r="873" spans="3:39" ht="15.75" customHeight="1">
      <c r="C873" s="5"/>
      <c r="D873" s="7"/>
      <c r="F873" s="9"/>
      <c r="AM873" s="50"/>
    </row>
    <row r="874" spans="3:39" ht="15.75" customHeight="1">
      <c r="C874" s="5"/>
      <c r="D874" s="7"/>
      <c r="F874" s="9"/>
      <c r="AM874" s="50"/>
    </row>
    <row r="875" spans="3:39" ht="15.75" customHeight="1">
      <c r="C875" s="5"/>
      <c r="D875" s="7"/>
      <c r="F875" s="9"/>
      <c r="AM875" s="50"/>
    </row>
    <row r="876" spans="3:39" ht="15.75" customHeight="1">
      <c r="C876" s="5"/>
      <c r="D876" s="7"/>
      <c r="F876" s="9"/>
      <c r="AM876" s="50"/>
    </row>
    <row r="877" spans="3:39" ht="15.75" customHeight="1">
      <c r="C877" s="5"/>
      <c r="D877" s="7"/>
      <c r="F877" s="9"/>
      <c r="AM877" s="50"/>
    </row>
    <row r="878" spans="3:39" ht="15.75" customHeight="1">
      <c r="C878" s="5"/>
      <c r="D878" s="7"/>
      <c r="F878" s="9"/>
      <c r="AM878" s="50"/>
    </row>
    <row r="879" spans="3:39" ht="15.75" customHeight="1">
      <c r="C879" s="5"/>
      <c r="D879" s="7"/>
      <c r="F879" s="9"/>
      <c r="AM879" s="50"/>
    </row>
    <row r="880" spans="3:39" ht="15.75" customHeight="1">
      <c r="C880" s="5"/>
      <c r="D880" s="7"/>
      <c r="F880" s="9"/>
      <c r="AM880" s="50"/>
    </row>
    <row r="881" spans="3:39" ht="15.75" customHeight="1">
      <c r="C881" s="5"/>
      <c r="D881" s="7"/>
      <c r="F881" s="9"/>
      <c r="AM881" s="50"/>
    </row>
    <row r="882" spans="3:39" ht="15.75" customHeight="1">
      <c r="C882" s="5"/>
      <c r="D882" s="7"/>
      <c r="F882" s="9"/>
      <c r="AM882" s="50"/>
    </row>
    <row r="883" spans="3:39" ht="15.75" customHeight="1">
      <c r="C883" s="5"/>
      <c r="D883" s="7"/>
      <c r="F883" s="9"/>
      <c r="AM883" s="50"/>
    </row>
    <row r="884" spans="3:39" ht="15.75" customHeight="1">
      <c r="C884" s="5"/>
      <c r="D884" s="7"/>
      <c r="F884" s="9"/>
      <c r="AM884" s="50"/>
    </row>
    <row r="885" spans="3:39" ht="15.75" customHeight="1">
      <c r="C885" s="5"/>
      <c r="D885" s="7"/>
      <c r="F885" s="9"/>
      <c r="AM885" s="50"/>
    </row>
    <row r="886" spans="3:39" ht="15.75" customHeight="1">
      <c r="C886" s="5"/>
      <c r="D886" s="7"/>
      <c r="F886" s="9"/>
      <c r="AM886" s="50"/>
    </row>
    <row r="887" spans="3:39" ht="15.75" customHeight="1">
      <c r="C887" s="5"/>
      <c r="D887" s="7"/>
      <c r="F887" s="9"/>
      <c r="AM887" s="50"/>
    </row>
    <row r="888" spans="3:39" ht="15.75" customHeight="1">
      <c r="C888" s="5"/>
      <c r="D888" s="7"/>
      <c r="F888" s="9"/>
      <c r="AM888" s="50"/>
    </row>
    <row r="889" spans="3:39" ht="15.75" customHeight="1">
      <c r="C889" s="5"/>
      <c r="D889" s="7"/>
      <c r="F889" s="9"/>
      <c r="AM889" s="50"/>
    </row>
    <row r="890" spans="3:39" ht="15.75" customHeight="1">
      <c r="C890" s="5"/>
      <c r="D890" s="7"/>
      <c r="F890" s="9"/>
      <c r="AM890" s="50"/>
    </row>
    <row r="891" spans="3:39" ht="15.75" customHeight="1">
      <c r="C891" s="5"/>
      <c r="D891" s="7"/>
      <c r="F891" s="9"/>
      <c r="AM891" s="50"/>
    </row>
    <row r="892" spans="3:39" ht="15.75" customHeight="1">
      <c r="C892" s="5"/>
      <c r="D892" s="7"/>
      <c r="F892" s="9"/>
      <c r="AM892" s="50"/>
    </row>
    <row r="893" spans="3:39" ht="15.75" customHeight="1">
      <c r="C893" s="5"/>
      <c r="D893" s="7"/>
      <c r="F893" s="9"/>
      <c r="AM893" s="50"/>
    </row>
    <row r="894" spans="3:39" ht="15.75" customHeight="1">
      <c r="C894" s="5"/>
      <c r="D894" s="7"/>
      <c r="F894" s="9"/>
      <c r="AM894" s="50"/>
    </row>
    <row r="895" spans="3:39" ht="15.75" customHeight="1">
      <c r="C895" s="5"/>
      <c r="D895" s="7"/>
      <c r="F895" s="9"/>
      <c r="AM895" s="50"/>
    </row>
    <row r="896" spans="3:39" ht="15.75" customHeight="1">
      <c r="C896" s="5"/>
      <c r="D896" s="7"/>
      <c r="F896" s="9"/>
      <c r="AM896" s="50"/>
    </row>
    <row r="897" spans="3:39" ht="15.75" customHeight="1">
      <c r="C897" s="5"/>
      <c r="D897" s="7"/>
      <c r="F897" s="9"/>
      <c r="AM897" s="50"/>
    </row>
    <row r="898" spans="3:39" ht="15.75" customHeight="1">
      <c r="C898" s="5"/>
      <c r="D898" s="7"/>
      <c r="F898" s="9"/>
      <c r="AM898" s="50"/>
    </row>
    <row r="899" spans="3:39" ht="15.75" customHeight="1">
      <c r="C899" s="5"/>
      <c r="D899" s="7"/>
      <c r="F899" s="9"/>
      <c r="AM899" s="50"/>
    </row>
    <row r="900" spans="3:39" ht="15.75" customHeight="1">
      <c r="C900" s="5"/>
      <c r="D900" s="7"/>
      <c r="F900" s="9"/>
      <c r="AM900" s="50"/>
    </row>
    <row r="901" spans="3:39" ht="15.75" customHeight="1">
      <c r="C901" s="5"/>
      <c r="D901" s="7"/>
      <c r="F901" s="9"/>
      <c r="AM901" s="50"/>
    </row>
    <row r="902" spans="3:39" ht="15.75" customHeight="1">
      <c r="C902" s="5"/>
      <c r="D902" s="7"/>
      <c r="F902" s="9"/>
      <c r="AM902" s="50"/>
    </row>
    <row r="903" spans="3:39" ht="15.75" customHeight="1">
      <c r="C903" s="5"/>
      <c r="D903" s="7"/>
      <c r="F903" s="9"/>
      <c r="AM903" s="50"/>
    </row>
    <row r="904" spans="3:39" ht="15.75" customHeight="1">
      <c r="C904" s="5"/>
      <c r="D904" s="7"/>
      <c r="F904" s="9"/>
      <c r="AM904" s="50"/>
    </row>
    <row r="905" spans="3:39" ht="15.75" customHeight="1">
      <c r="C905" s="5"/>
      <c r="D905" s="7"/>
      <c r="F905" s="9"/>
      <c r="AM905" s="50"/>
    </row>
    <row r="906" spans="3:39" ht="15.75" customHeight="1">
      <c r="C906" s="5"/>
      <c r="D906" s="7"/>
      <c r="F906" s="9"/>
      <c r="AM906" s="50"/>
    </row>
    <row r="907" spans="3:39" ht="15.75" customHeight="1">
      <c r="C907" s="5"/>
      <c r="D907" s="7"/>
      <c r="F907" s="9"/>
      <c r="AM907" s="50"/>
    </row>
    <row r="908" spans="3:39" ht="15.75" customHeight="1">
      <c r="C908" s="5"/>
      <c r="D908" s="7"/>
      <c r="F908" s="9"/>
      <c r="AM908" s="50"/>
    </row>
    <row r="909" spans="3:39" ht="15.75" customHeight="1">
      <c r="C909" s="5"/>
      <c r="D909" s="7"/>
      <c r="F909" s="9"/>
      <c r="AM909" s="50"/>
    </row>
    <row r="910" spans="3:39" ht="15.75" customHeight="1">
      <c r="C910" s="5"/>
      <c r="D910" s="7"/>
      <c r="F910" s="9"/>
      <c r="AM910" s="50"/>
    </row>
    <row r="911" spans="3:39" ht="15.75" customHeight="1">
      <c r="C911" s="5"/>
      <c r="D911" s="7"/>
      <c r="F911" s="9"/>
      <c r="AM911" s="50"/>
    </row>
    <row r="912" spans="3:39" ht="15.75" customHeight="1">
      <c r="C912" s="5"/>
      <c r="D912" s="7"/>
      <c r="F912" s="9"/>
      <c r="AM912" s="50"/>
    </row>
    <row r="913" spans="3:39" ht="15.75" customHeight="1">
      <c r="C913" s="5"/>
      <c r="D913" s="7"/>
      <c r="F913" s="9"/>
      <c r="AM913" s="50"/>
    </row>
    <row r="914" spans="3:39" ht="15.75" customHeight="1">
      <c r="C914" s="5"/>
      <c r="D914" s="7"/>
      <c r="F914" s="9"/>
      <c r="AM914" s="50"/>
    </row>
    <row r="915" spans="3:39" ht="15.75" customHeight="1">
      <c r="C915" s="5"/>
      <c r="D915" s="7"/>
      <c r="F915" s="9"/>
      <c r="AM915" s="50"/>
    </row>
    <row r="916" spans="3:39" ht="15.75" customHeight="1">
      <c r="C916" s="5"/>
      <c r="D916" s="7"/>
      <c r="F916" s="9"/>
      <c r="AM916" s="50"/>
    </row>
    <row r="917" spans="3:39" ht="15.75" customHeight="1">
      <c r="C917" s="5"/>
      <c r="D917" s="7"/>
      <c r="F917" s="9"/>
      <c r="AM917" s="50"/>
    </row>
    <row r="918" spans="3:39" ht="15.75" customHeight="1">
      <c r="C918" s="5"/>
      <c r="D918" s="7"/>
      <c r="F918" s="9"/>
      <c r="AM918" s="50"/>
    </row>
    <row r="919" spans="3:39" ht="15.75" customHeight="1">
      <c r="C919" s="5"/>
      <c r="D919" s="7"/>
      <c r="F919" s="9"/>
      <c r="AM919" s="50"/>
    </row>
    <row r="920" spans="3:39" ht="15.75" customHeight="1">
      <c r="C920" s="5"/>
      <c r="D920" s="7"/>
      <c r="F920" s="9"/>
      <c r="AM920" s="50"/>
    </row>
    <row r="921" spans="3:39" ht="15.75" customHeight="1">
      <c r="C921" s="5"/>
      <c r="D921" s="7"/>
      <c r="F921" s="9"/>
      <c r="AM921" s="50"/>
    </row>
    <row r="922" spans="3:39" ht="15.75" customHeight="1">
      <c r="C922" s="5"/>
      <c r="D922" s="7"/>
      <c r="F922" s="9"/>
      <c r="AM922" s="50"/>
    </row>
    <row r="923" spans="3:39" ht="15.75" customHeight="1">
      <c r="C923" s="5"/>
      <c r="D923" s="7"/>
      <c r="F923" s="9"/>
      <c r="AM923" s="50"/>
    </row>
    <row r="924" spans="3:39" ht="15.75" customHeight="1">
      <c r="C924" s="5"/>
      <c r="D924" s="7"/>
      <c r="F924" s="9"/>
      <c r="AM924" s="50"/>
    </row>
    <row r="925" spans="3:39" ht="15.75" customHeight="1">
      <c r="C925" s="5"/>
      <c r="D925" s="7"/>
      <c r="F925" s="9"/>
      <c r="AM925" s="50"/>
    </row>
    <row r="926" spans="3:39" ht="15.75" customHeight="1">
      <c r="C926" s="5"/>
      <c r="D926" s="7"/>
      <c r="F926" s="9"/>
      <c r="AM926" s="50"/>
    </row>
    <row r="927" spans="3:39" ht="15.75" customHeight="1">
      <c r="C927" s="5"/>
      <c r="D927" s="7"/>
      <c r="F927" s="9"/>
      <c r="AM927" s="50"/>
    </row>
    <row r="928" spans="3:39" ht="15.75" customHeight="1">
      <c r="C928" s="5"/>
      <c r="D928" s="7"/>
      <c r="F928" s="9"/>
      <c r="AM928" s="50"/>
    </row>
    <row r="929" spans="3:39" ht="15.75" customHeight="1">
      <c r="C929" s="5"/>
      <c r="D929" s="7"/>
      <c r="F929" s="9"/>
      <c r="AM929" s="50"/>
    </row>
    <row r="930" spans="3:39" ht="15.75" customHeight="1">
      <c r="C930" s="5"/>
      <c r="D930" s="7"/>
      <c r="F930" s="9"/>
      <c r="AM930" s="50"/>
    </row>
    <row r="931" spans="3:39" ht="15.75" customHeight="1">
      <c r="C931" s="5"/>
      <c r="D931" s="7"/>
      <c r="F931" s="9"/>
      <c r="AM931" s="50"/>
    </row>
    <row r="932" spans="3:39" ht="15.75" customHeight="1">
      <c r="C932" s="5"/>
      <c r="D932" s="7"/>
      <c r="F932" s="9"/>
      <c r="AM932" s="50"/>
    </row>
    <row r="933" spans="3:39" ht="15.75" customHeight="1">
      <c r="C933" s="5"/>
      <c r="D933" s="7"/>
      <c r="F933" s="9"/>
      <c r="AM933" s="50"/>
    </row>
    <row r="934" spans="3:39" ht="15.75" customHeight="1">
      <c r="C934" s="5"/>
      <c r="D934" s="7"/>
      <c r="F934" s="9"/>
      <c r="AM934" s="50"/>
    </row>
    <row r="935" spans="3:39" ht="15.75" customHeight="1">
      <c r="C935" s="5"/>
      <c r="D935" s="7"/>
      <c r="F935" s="9"/>
      <c r="AM935" s="50"/>
    </row>
    <row r="936" spans="3:39" ht="15.75" customHeight="1">
      <c r="C936" s="5"/>
      <c r="D936" s="7"/>
      <c r="F936" s="9"/>
      <c r="AM936" s="50"/>
    </row>
    <row r="937" spans="3:39" ht="15.75" customHeight="1">
      <c r="C937" s="5"/>
      <c r="D937" s="7"/>
      <c r="F937" s="9"/>
      <c r="AM937" s="50"/>
    </row>
    <row r="938" spans="3:39" ht="15.75" customHeight="1">
      <c r="C938" s="5"/>
      <c r="D938" s="7"/>
      <c r="F938" s="9"/>
      <c r="AM938" s="50"/>
    </row>
    <row r="939" spans="3:39" ht="15.75" customHeight="1">
      <c r="C939" s="5"/>
      <c r="D939" s="7"/>
      <c r="F939" s="9"/>
      <c r="AM939" s="50"/>
    </row>
    <row r="940" spans="3:39" ht="15.75" customHeight="1">
      <c r="C940" s="5"/>
      <c r="D940" s="7"/>
      <c r="F940" s="9"/>
      <c r="AM940" s="50"/>
    </row>
    <row r="941" spans="3:39" ht="15.75" customHeight="1">
      <c r="C941" s="5"/>
      <c r="D941" s="7"/>
      <c r="F941" s="9"/>
      <c r="AM941" s="50"/>
    </row>
    <row r="942" spans="3:39" ht="15.75" customHeight="1">
      <c r="C942" s="5"/>
      <c r="D942" s="7"/>
      <c r="F942" s="9"/>
      <c r="AM942" s="50"/>
    </row>
    <row r="943" spans="3:39" ht="15.75" customHeight="1">
      <c r="C943" s="5"/>
      <c r="D943" s="7"/>
      <c r="F943" s="9"/>
      <c r="AM943" s="50"/>
    </row>
    <row r="944" spans="3:39" ht="15.75" customHeight="1">
      <c r="C944" s="5"/>
      <c r="D944" s="7"/>
      <c r="F944" s="9"/>
      <c r="AM944" s="50"/>
    </row>
    <row r="945" spans="3:39" ht="15.75" customHeight="1">
      <c r="C945" s="5"/>
      <c r="D945" s="7"/>
      <c r="F945" s="9"/>
      <c r="AM945" s="50"/>
    </row>
    <row r="946" spans="3:39" ht="15.75" customHeight="1">
      <c r="C946" s="5"/>
      <c r="D946" s="7"/>
      <c r="F946" s="9"/>
      <c r="AM946" s="50"/>
    </row>
    <row r="947" spans="3:39" ht="15.75" customHeight="1">
      <c r="C947" s="5"/>
      <c r="D947" s="7"/>
      <c r="F947" s="9"/>
      <c r="AM947" s="50"/>
    </row>
    <row r="948" spans="3:39" ht="15.75" customHeight="1">
      <c r="C948" s="5"/>
      <c r="D948" s="7"/>
      <c r="F948" s="9"/>
      <c r="AM948" s="50"/>
    </row>
    <row r="949" spans="3:39" ht="15.75" customHeight="1">
      <c r="C949" s="5"/>
      <c r="D949" s="7"/>
      <c r="F949" s="9"/>
      <c r="AM949" s="50"/>
    </row>
    <row r="950" spans="3:39" ht="15.75" customHeight="1">
      <c r="C950" s="5"/>
      <c r="D950" s="7"/>
      <c r="F950" s="9"/>
      <c r="AM950" s="50"/>
    </row>
    <row r="951" spans="3:39" ht="15.75" customHeight="1">
      <c r="C951" s="5"/>
      <c r="D951" s="7"/>
      <c r="F951" s="9"/>
      <c r="AM951" s="50"/>
    </row>
    <row r="952" spans="3:39" ht="15.75" customHeight="1">
      <c r="C952" s="5"/>
      <c r="D952" s="7"/>
      <c r="F952" s="9"/>
      <c r="AM952" s="50"/>
    </row>
    <row r="953" spans="3:39" ht="15.75" customHeight="1">
      <c r="C953" s="5"/>
      <c r="D953" s="7"/>
      <c r="F953" s="9"/>
      <c r="AM953" s="50"/>
    </row>
    <row r="954" spans="3:39" ht="15.75" customHeight="1">
      <c r="C954" s="5"/>
      <c r="D954" s="7"/>
      <c r="F954" s="9"/>
      <c r="AM954" s="50"/>
    </row>
    <row r="955" spans="3:39" ht="15.75" customHeight="1">
      <c r="C955" s="5"/>
      <c r="D955" s="7"/>
      <c r="F955" s="9"/>
      <c r="AM955" s="50"/>
    </row>
    <row r="956" spans="3:39" ht="15.75" customHeight="1">
      <c r="C956" s="5"/>
      <c r="D956" s="7"/>
      <c r="F956" s="9"/>
      <c r="AM956" s="50"/>
    </row>
    <row r="957" spans="3:39" ht="15.75" customHeight="1">
      <c r="C957" s="5"/>
      <c r="D957" s="7"/>
      <c r="F957" s="9"/>
      <c r="AM957" s="50"/>
    </row>
    <row r="958" spans="3:39" ht="15.75" customHeight="1">
      <c r="C958" s="5"/>
      <c r="D958" s="7"/>
      <c r="F958" s="9"/>
      <c r="AM958" s="50"/>
    </row>
    <row r="959" spans="3:39" ht="15.75" customHeight="1">
      <c r="C959" s="5"/>
      <c r="D959" s="7"/>
      <c r="F959" s="9"/>
      <c r="AM959" s="50"/>
    </row>
    <row r="960" spans="3:39" ht="15.75" customHeight="1">
      <c r="C960" s="5"/>
      <c r="D960" s="7"/>
      <c r="F960" s="9"/>
      <c r="AM960" s="50"/>
    </row>
    <row r="961" spans="3:39" ht="15.75" customHeight="1">
      <c r="C961" s="5"/>
      <c r="D961" s="7"/>
      <c r="F961" s="9"/>
      <c r="AM961" s="50"/>
    </row>
    <row r="962" spans="3:39" ht="15.75" customHeight="1">
      <c r="C962" s="5"/>
      <c r="D962" s="7"/>
      <c r="F962" s="9"/>
      <c r="AM962" s="50"/>
    </row>
    <row r="963" spans="3:39" ht="15.75" customHeight="1">
      <c r="C963" s="5"/>
      <c r="D963" s="7"/>
      <c r="F963" s="9"/>
      <c r="AM963" s="50"/>
    </row>
    <row r="964" spans="3:39" ht="15.75" customHeight="1">
      <c r="C964" s="5"/>
      <c r="D964" s="7"/>
      <c r="F964" s="9"/>
      <c r="AM964" s="50"/>
    </row>
    <row r="965" spans="3:39" ht="15.75" customHeight="1">
      <c r="C965" s="5"/>
      <c r="D965" s="7"/>
      <c r="F965" s="9"/>
      <c r="AM965" s="50"/>
    </row>
    <row r="966" spans="3:39" ht="15.75" customHeight="1">
      <c r="C966" s="5"/>
      <c r="D966" s="7"/>
      <c r="F966" s="9"/>
      <c r="AM966" s="50"/>
    </row>
    <row r="967" spans="3:39" ht="15.75" customHeight="1">
      <c r="C967" s="5"/>
      <c r="D967" s="7"/>
      <c r="F967" s="9"/>
      <c r="AM967" s="50"/>
    </row>
    <row r="968" spans="3:39" ht="15.75" customHeight="1">
      <c r="C968" s="5"/>
      <c r="D968" s="7"/>
      <c r="F968" s="9"/>
      <c r="AM968" s="50"/>
    </row>
    <row r="969" spans="3:39" ht="15.75" customHeight="1">
      <c r="C969" s="5"/>
      <c r="D969" s="7"/>
      <c r="F969" s="9"/>
      <c r="AM969" s="50"/>
    </row>
    <row r="970" spans="3:39" ht="15.75" customHeight="1">
      <c r="C970" s="5"/>
      <c r="D970" s="7"/>
      <c r="F970" s="9"/>
      <c r="AM970" s="50"/>
    </row>
    <row r="971" spans="3:39" ht="15.75" customHeight="1">
      <c r="C971" s="5"/>
      <c r="D971" s="7"/>
      <c r="F971" s="9"/>
      <c r="AM971" s="50"/>
    </row>
    <row r="972" spans="3:39" ht="15.75" customHeight="1">
      <c r="C972" s="5"/>
      <c r="D972" s="7"/>
      <c r="F972" s="9"/>
      <c r="AM972" s="50"/>
    </row>
    <row r="973" spans="3:39" ht="15.75" customHeight="1">
      <c r="C973" s="5"/>
      <c r="D973" s="7"/>
      <c r="F973" s="9"/>
      <c r="AM973" s="50"/>
    </row>
    <row r="974" spans="3:39" ht="15.75" customHeight="1">
      <c r="C974" s="5"/>
      <c r="D974" s="7"/>
      <c r="F974" s="9"/>
      <c r="AM974" s="50"/>
    </row>
    <row r="975" spans="3:39" ht="15.75" customHeight="1">
      <c r="C975" s="5"/>
      <c r="D975" s="7"/>
      <c r="F975" s="9"/>
      <c r="AM975" s="50"/>
    </row>
    <row r="976" spans="3:39" ht="15.75" customHeight="1">
      <c r="C976" s="5"/>
      <c r="D976" s="7"/>
      <c r="F976" s="9"/>
      <c r="AM976" s="50"/>
    </row>
    <row r="977" spans="3:39" ht="15.75" customHeight="1">
      <c r="C977" s="5"/>
      <c r="D977" s="7"/>
      <c r="F977" s="9"/>
      <c r="AM977" s="50"/>
    </row>
    <row r="978" spans="3:39" ht="15.75" customHeight="1">
      <c r="C978" s="5"/>
      <c r="D978" s="7"/>
      <c r="F978" s="9"/>
      <c r="AM978" s="50"/>
    </row>
    <row r="979" spans="3:39" ht="15.75" customHeight="1">
      <c r="C979" s="5"/>
      <c r="D979" s="7"/>
      <c r="F979" s="9"/>
      <c r="AM979" s="50"/>
    </row>
    <row r="980" spans="3:39" ht="15.75" customHeight="1">
      <c r="C980" s="5"/>
      <c r="D980" s="7"/>
      <c r="F980" s="9"/>
      <c r="AM980" s="50"/>
    </row>
    <row r="981" spans="3:39" ht="15.75" customHeight="1">
      <c r="C981" s="5"/>
      <c r="D981" s="7"/>
      <c r="F981" s="9"/>
      <c r="AM981" s="50"/>
    </row>
    <row r="982" spans="3:39" ht="15.75" customHeight="1">
      <c r="C982" s="5"/>
      <c r="D982" s="7"/>
      <c r="F982" s="9"/>
      <c r="AM982" s="50"/>
    </row>
    <row r="983" spans="3:39" ht="15.75" customHeight="1">
      <c r="C983" s="5"/>
      <c r="D983" s="7"/>
      <c r="F983" s="9"/>
      <c r="AM983" s="50"/>
    </row>
    <row r="984" spans="3:39" ht="15.75" customHeight="1">
      <c r="C984" s="5"/>
      <c r="D984" s="7"/>
      <c r="F984" s="9"/>
      <c r="AM984" s="50"/>
    </row>
    <row r="985" spans="3:39" ht="15.75" customHeight="1">
      <c r="C985" s="5"/>
      <c r="D985" s="7"/>
      <c r="F985" s="9"/>
      <c r="AM985" s="50"/>
    </row>
    <row r="986" spans="3:39" ht="15.75" customHeight="1">
      <c r="C986" s="5"/>
      <c r="D986" s="7"/>
      <c r="F986" s="9"/>
      <c r="AM986" s="50"/>
    </row>
    <row r="987" spans="3:39" ht="15.75" customHeight="1">
      <c r="C987" s="5"/>
      <c r="D987" s="7"/>
      <c r="F987" s="9"/>
      <c r="AM987" s="50"/>
    </row>
    <row r="988" spans="3:39" ht="15.75" customHeight="1">
      <c r="C988" s="5"/>
      <c r="D988" s="7"/>
      <c r="F988" s="9"/>
      <c r="AM988" s="50"/>
    </row>
    <row r="989" spans="3:39" ht="15.75" customHeight="1">
      <c r="C989" s="5"/>
      <c r="D989" s="7"/>
      <c r="F989" s="9"/>
      <c r="AM989" s="50"/>
    </row>
    <row r="990" spans="3:39" ht="15.75" customHeight="1">
      <c r="C990" s="5"/>
      <c r="D990" s="7"/>
      <c r="F990" s="9"/>
      <c r="AM990" s="50"/>
    </row>
    <row r="991" spans="3:39" ht="15.75" customHeight="1">
      <c r="C991" s="5"/>
      <c r="D991" s="7"/>
      <c r="F991" s="9"/>
      <c r="AM991" s="50"/>
    </row>
    <row r="992" spans="3:39" ht="15.75" customHeight="1">
      <c r="C992" s="5"/>
      <c r="D992" s="7"/>
      <c r="F992" s="9"/>
      <c r="AM992" s="50"/>
    </row>
    <row r="993" spans="3:39" ht="15.75" customHeight="1">
      <c r="C993" s="5"/>
      <c r="D993" s="7"/>
      <c r="F993" s="9"/>
      <c r="AM993" s="50"/>
    </row>
    <row r="994" spans="3:39" ht="15.75" customHeight="1">
      <c r="C994" s="5"/>
      <c r="D994" s="7"/>
      <c r="F994" s="9"/>
      <c r="AM994" s="50"/>
    </row>
    <row r="995" spans="3:39" ht="15.75" customHeight="1">
      <c r="C995" s="5"/>
      <c r="D995" s="7"/>
      <c r="F995" s="9"/>
      <c r="AM995" s="50"/>
    </row>
    <row r="996" spans="3:39" ht="15.75" customHeight="1">
      <c r="C996" s="5"/>
      <c r="D996" s="7"/>
      <c r="F996" s="9"/>
      <c r="AM996" s="50"/>
    </row>
    <row r="997" spans="3:39" ht="15.75" customHeight="1">
      <c r="C997" s="5"/>
      <c r="D997" s="7"/>
      <c r="F997" s="9"/>
      <c r="AM997" s="50"/>
    </row>
    <row r="998" spans="3:39" ht="15.75" customHeight="1">
      <c r="C998" s="5"/>
      <c r="D998" s="7"/>
      <c r="F998" s="9"/>
      <c r="AM998" s="50"/>
    </row>
    <row r="999" spans="3:39" ht="15.75" customHeight="1">
      <c r="C999" s="5"/>
      <c r="D999" s="7"/>
      <c r="F999" s="9"/>
      <c r="AM999" s="50"/>
    </row>
    <row r="1000" spans="3:39" ht="15.75" customHeight="1">
      <c r="C1000" s="5"/>
      <c r="D1000" s="7"/>
      <c r="F1000" s="9"/>
      <c r="AM1000" s="50"/>
    </row>
    <row r="1001" spans="3:39" ht="15.75" customHeight="1">
      <c r="C1001" s="5"/>
      <c r="D1001" s="7"/>
      <c r="F1001" s="9"/>
      <c r="AM1001" s="50"/>
    </row>
    <row r="1002" spans="3:39" ht="15.75" customHeight="1">
      <c r="C1002" s="5"/>
      <c r="D1002" s="7"/>
      <c r="F1002" s="9"/>
      <c r="AM1002" s="50"/>
    </row>
    <row r="1003" spans="3:39" ht="15.75" customHeight="1">
      <c r="C1003" s="5"/>
      <c r="D1003" s="7"/>
      <c r="F1003" s="9"/>
      <c r="AM1003" s="50"/>
    </row>
    <row r="1004" spans="3:39" ht="15.75" customHeight="1">
      <c r="C1004" s="5"/>
      <c r="D1004" s="7"/>
      <c r="F1004" s="9"/>
      <c r="AM1004" s="50"/>
    </row>
    <row r="1005" spans="3:39" ht="15.75" customHeight="1">
      <c r="C1005" s="5"/>
      <c r="D1005" s="7"/>
      <c r="F1005" s="9"/>
      <c r="AM1005" s="50"/>
    </row>
    <row r="1006" spans="3:39" ht="15.75" customHeight="1">
      <c r="C1006" s="5"/>
      <c r="D1006" s="7"/>
      <c r="F1006" s="9"/>
      <c r="AM1006" s="50"/>
    </row>
    <row r="1007" spans="3:39" ht="15.75" customHeight="1">
      <c r="C1007" s="5"/>
      <c r="D1007" s="7"/>
      <c r="F1007" s="9"/>
      <c r="AM1007" s="50"/>
    </row>
    <row r="1008" spans="3:39" ht="15.75" customHeight="1">
      <c r="C1008" s="5"/>
      <c r="D1008" s="7"/>
      <c r="F1008" s="9"/>
      <c r="AM1008" s="50"/>
    </row>
    <row r="1009" spans="3:39" ht="15.75" customHeight="1">
      <c r="C1009" s="5"/>
      <c r="D1009" s="7"/>
      <c r="F1009" s="9"/>
      <c r="AM1009" s="50"/>
    </row>
    <row r="1010" spans="3:39" ht="15.75" customHeight="1">
      <c r="C1010" s="5"/>
      <c r="D1010" s="7"/>
      <c r="F1010" s="9"/>
      <c r="AM1010" s="50"/>
    </row>
    <row r="1011" spans="3:39" ht="15.75" customHeight="1">
      <c r="C1011" s="5"/>
      <c r="D1011" s="7"/>
      <c r="F1011" s="9"/>
      <c r="AM1011" s="50"/>
    </row>
    <row r="1012" spans="3:39" ht="15.75" customHeight="1">
      <c r="C1012" s="5"/>
      <c r="D1012" s="7"/>
      <c r="F1012" s="9"/>
      <c r="AM1012" s="50"/>
    </row>
    <row r="1013" spans="3:39" ht="15.75" customHeight="1">
      <c r="C1013" s="5"/>
      <c r="D1013" s="7"/>
      <c r="F1013" s="9"/>
      <c r="AM1013" s="50"/>
    </row>
    <row r="1014" spans="3:39" ht="15.75" customHeight="1">
      <c r="C1014" s="5"/>
      <c r="D1014" s="7"/>
      <c r="F1014" s="9"/>
      <c r="AM1014" s="50"/>
    </row>
    <row r="1015" spans="3:39" ht="15.75" customHeight="1">
      <c r="C1015" s="5"/>
      <c r="D1015" s="7"/>
      <c r="F1015" s="9"/>
      <c r="AM1015" s="50"/>
    </row>
    <row r="1016" spans="3:39" ht="15.75" customHeight="1">
      <c r="C1016" s="5"/>
      <c r="D1016" s="7"/>
      <c r="F1016" s="9"/>
      <c r="AM1016" s="50"/>
    </row>
    <row r="1017" spans="3:39" ht="15.75" customHeight="1">
      <c r="C1017" s="5"/>
      <c r="D1017" s="7"/>
      <c r="F1017" s="9"/>
      <c r="AM1017" s="50"/>
    </row>
    <row r="1018" spans="3:39" ht="15.75" customHeight="1">
      <c r="C1018" s="5"/>
      <c r="D1018" s="7"/>
      <c r="F1018" s="9"/>
      <c r="AM1018" s="50"/>
    </row>
    <row r="1019" spans="3:39" ht="15.75" customHeight="1">
      <c r="C1019" s="5"/>
      <c r="D1019" s="7"/>
      <c r="F1019" s="9"/>
      <c r="AM1019" s="50"/>
    </row>
    <row r="1020" spans="3:39" ht="15.75" customHeight="1">
      <c r="C1020" s="5"/>
      <c r="D1020" s="7"/>
      <c r="F1020" s="9"/>
      <c r="AM1020" s="50"/>
    </row>
    <row r="1021" spans="3:39" ht="15.75" customHeight="1">
      <c r="C1021" s="5"/>
      <c r="D1021" s="7"/>
      <c r="F1021" s="9"/>
      <c r="AM1021" s="50"/>
    </row>
    <row r="1022" spans="3:39" ht="15.75" customHeight="1">
      <c r="C1022" s="5"/>
      <c r="D1022" s="7"/>
      <c r="F1022" s="9"/>
      <c r="AM1022" s="50"/>
    </row>
    <row r="1023" spans="3:39" ht="15.75" customHeight="1">
      <c r="C1023" s="5"/>
      <c r="D1023" s="7"/>
      <c r="F1023" s="9"/>
      <c r="AM1023" s="50"/>
    </row>
    <row r="1024" spans="3:39" ht="15.75" customHeight="1">
      <c r="C1024" s="5"/>
      <c r="D1024" s="7"/>
      <c r="F1024" s="9"/>
      <c r="AM1024" s="50"/>
    </row>
    <row r="1025" spans="3:39" ht="15.75" customHeight="1">
      <c r="C1025" s="5"/>
      <c r="D1025" s="7"/>
      <c r="F1025" s="9"/>
      <c r="AM1025" s="50"/>
    </row>
    <row r="1026" spans="3:39" ht="15.75" customHeight="1">
      <c r="C1026" s="5"/>
      <c r="D1026" s="7"/>
      <c r="F1026" s="9"/>
      <c r="AM1026" s="50"/>
    </row>
    <row r="1027" spans="3:39" ht="15.75" customHeight="1">
      <c r="C1027" s="5"/>
      <c r="D1027" s="7"/>
      <c r="F1027" s="9"/>
      <c r="AM1027" s="50"/>
    </row>
    <row r="1028" spans="3:39" ht="15.75" customHeight="1">
      <c r="C1028" s="5"/>
      <c r="D1028" s="7"/>
      <c r="F1028" s="9"/>
      <c r="AM1028" s="50"/>
    </row>
    <row r="1029" spans="3:39" ht="15.75" customHeight="1">
      <c r="C1029" s="5"/>
      <c r="D1029" s="7"/>
      <c r="F1029" s="9"/>
      <c r="AM1029" s="50"/>
    </row>
    <row r="1030" spans="3:39" ht="15.75" customHeight="1">
      <c r="C1030" s="5"/>
      <c r="D1030" s="7"/>
      <c r="F1030" s="9"/>
      <c r="AM1030" s="50"/>
    </row>
    <row r="1031" spans="3:39" ht="15.75" customHeight="1">
      <c r="C1031" s="5"/>
      <c r="D1031" s="7"/>
      <c r="F1031" s="9"/>
      <c r="AM1031" s="50"/>
    </row>
    <row r="1032" spans="3:39" ht="15.75" customHeight="1">
      <c r="C1032" s="5"/>
      <c r="D1032" s="7"/>
      <c r="F1032" s="9"/>
      <c r="AM1032" s="50"/>
    </row>
    <row r="1033" spans="3:39" ht="15.75" customHeight="1">
      <c r="C1033" s="5"/>
      <c r="D1033" s="7"/>
      <c r="F1033" s="9"/>
      <c r="AM1033" s="50"/>
    </row>
    <row r="1034" spans="3:39" ht="15.75" customHeight="1">
      <c r="C1034" s="5"/>
      <c r="D1034" s="7"/>
      <c r="F1034" s="9"/>
      <c r="AM1034" s="50"/>
    </row>
    <row r="1035" spans="3:39" ht="15.75" customHeight="1">
      <c r="C1035" s="5"/>
      <c r="D1035" s="7"/>
      <c r="F1035" s="9"/>
      <c r="AM1035" s="50"/>
    </row>
    <row r="1036" spans="3:39" ht="15.75" customHeight="1">
      <c r="C1036" s="5"/>
      <c r="D1036" s="7"/>
      <c r="F1036" s="9"/>
      <c r="AM1036" s="50"/>
    </row>
    <row r="1037" spans="3:39" ht="15.75" customHeight="1">
      <c r="C1037" s="5"/>
      <c r="D1037" s="7"/>
      <c r="F1037" s="9"/>
      <c r="AM1037" s="50"/>
    </row>
    <row r="1038" spans="3:39" ht="15.75" customHeight="1">
      <c r="C1038" s="5"/>
      <c r="D1038" s="7"/>
      <c r="F1038" s="9"/>
      <c r="AM1038" s="50"/>
    </row>
    <row r="1039" spans="3:39" ht="15.75" customHeight="1">
      <c r="C1039" s="5"/>
      <c r="D1039" s="7"/>
      <c r="F1039" s="9"/>
      <c r="AM1039" s="50"/>
    </row>
    <row r="1040" spans="3:39" ht="15.75" customHeight="1">
      <c r="C1040" s="5"/>
      <c r="D1040" s="7"/>
      <c r="F1040" s="9"/>
      <c r="AM1040" s="50"/>
    </row>
    <row r="1041" spans="3:39" ht="15.75" customHeight="1">
      <c r="C1041" s="5"/>
      <c r="D1041" s="7"/>
      <c r="F1041" s="9"/>
      <c r="AM1041" s="50"/>
    </row>
  </sheetData>
  <sheetProtection algorithmName="SHA-512" hashValue="hO21ncJPYghrZuBnAcNeGLZDwYW3s78cFoAmwrRrVtOxYMfdcDw8c5SkWDkjAzAbCJFlqshMc7TpygTq8f/IPw==" saltValue="sH3eyCWowKzhaqyqVpOgTA==" spinCount="100000" sheet="1" objects="1" scenarios="1"/>
  <printOptions/>
  <pageMargins left="0.7" right="0.7" top="0.75" bottom="0.75" header="0" footer="0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1084"/>
  <sheetViews>
    <sheetView zoomScale="90" zoomScaleNormal="90" workbookViewId="0" topLeftCell="A1">
      <pane xSplit="7" topLeftCell="AM1" activePane="topRight" state="frozen"/>
      <selection pane="topRight" activeCell="G6" sqref="G6"/>
    </sheetView>
  </sheetViews>
  <sheetFormatPr defaultColWidth="19.375" defaultRowHeight="15" customHeight="1"/>
  <cols>
    <col min="1" max="1" width="17.00390625" style="5" customWidth="1"/>
    <col min="2" max="2" width="15.50390625" style="12" customWidth="1"/>
    <col min="3" max="3" width="17.625" style="5" customWidth="1"/>
    <col min="4" max="4" width="25.00390625" style="11" bestFit="1" customWidth="1"/>
    <col min="5" max="5" width="14.875" style="5" customWidth="1"/>
    <col min="6" max="6" width="12.875" style="5" customWidth="1"/>
    <col min="7" max="7" width="16.125" style="5" customWidth="1"/>
    <col min="8" max="8" width="28.125" style="50" customWidth="1"/>
    <col min="9" max="9" width="7.50390625" style="30" customWidth="1"/>
    <col min="10" max="10" width="11.875" style="5" customWidth="1"/>
    <col min="11" max="11" width="8.625" style="5" customWidth="1"/>
    <col min="12" max="12" width="10.875" style="5" customWidth="1"/>
    <col min="13" max="13" width="11.375" style="5" customWidth="1"/>
    <col min="14" max="14" width="8.875" style="5" customWidth="1"/>
    <col min="15" max="15" width="8.50390625" style="5" customWidth="1"/>
    <col min="16" max="18" width="9.50390625" style="5" customWidth="1"/>
    <col min="19" max="19" width="11.875" style="5" customWidth="1"/>
    <col min="20" max="20" width="10.375" style="5" customWidth="1"/>
    <col min="21" max="21" width="9.875" style="5" customWidth="1"/>
    <col min="22" max="22" width="8.50390625" style="5" customWidth="1"/>
    <col min="23" max="23" width="8.375" style="5" customWidth="1"/>
    <col min="24" max="24" width="7.50390625" style="5" customWidth="1"/>
    <col min="25" max="25" width="9.875" style="5" customWidth="1"/>
    <col min="26" max="26" width="8.625" style="5" customWidth="1"/>
    <col min="27" max="27" width="8.00390625" style="5" customWidth="1"/>
    <col min="28" max="28" width="8.50390625" style="5" customWidth="1"/>
    <col min="29" max="29" width="8.125" style="5" customWidth="1"/>
    <col min="30" max="30" width="9.625" style="5" customWidth="1"/>
    <col min="31" max="32" width="9.125" style="5" customWidth="1"/>
    <col min="33" max="37" width="9.875" style="5" customWidth="1"/>
    <col min="38" max="38" width="10.125" style="69" customWidth="1"/>
    <col min="39" max="39" width="12.625" style="5" customWidth="1"/>
    <col min="40" max="16384" width="19.375" style="5" customWidth="1"/>
  </cols>
  <sheetData>
    <row r="1" spans="1:52" ht="19" customHeight="1">
      <c r="A1" s="1" t="s">
        <v>1</v>
      </c>
      <c r="B1" s="2" t="s">
        <v>5</v>
      </c>
      <c r="C1" s="2" t="s">
        <v>6</v>
      </c>
      <c r="D1" s="3" t="s">
        <v>8</v>
      </c>
      <c r="E1" s="4" t="s">
        <v>9</v>
      </c>
      <c r="F1" s="1" t="s">
        <v>2</v>
      </c>
      <c r="G1" s="1" t="s">
        <v>3</v>
      </c>
      <c r="H1" s="54" t="s">
        <v>10</v>
      </c>
      <c r="I1" s="31" t="s">
        <v>7</v>
      </c>
      <c r="J1" s="1" t="s">
        <v>1061</v>
      </c>
      <c r="K1" s="1" t="s">
        <v>1062</v>
      </c>
      <c r="L1" s="1" t="s">
        <v>1063</v>
      </c>
      <c r="M1" s="1" t="s">
        <v>1064</v>
      </c>
      <c r="N1" s="1" t="s">
        <v>1065</v>
      </c>
      <c r="O1" s="1" t="s">
        <v>1066</v>
      </c>
      <c r="P1" s="1" t="s">
        <v>1067</v>
      </c>
      <c r="Q1" s="1" t="s">
        <v>1068</v>
      </c>
      <c r="R1" s="1" t="s">
        <v>1069</v>
      </c>
      <c r="S1" s="48" t="s">
        <v>1126</v>
      </c>
      <c r="T1" s="48" t="s">
        <v>1125</v>
      </c>
      <c r="U1" s="48" t="s">
        <v>1127</v>
      </c>
      <c r="V1" s="48" t="s">
        <v>1128</v>
      </c>
      <c r="W1" s="48" t="s">
        <v>1129</v>
      </c>
      <c r="X1" s="48" t="s">
        <v>1130</v>
      </c>
      <c r="Y1" s="48" t="s">
        <v>1152</v>
      </c>
      <c r="Z1" s="48" t="s">
        <v>1153</v>
      </c>
      <c r="AA1" s="48" t="s">
        <v>1154</v>
      </c>
      <c r="AB1" s="48" t="s">
        <v>1180</v>
      </c>
      <c r="AC1" s="48" t="s">
        <v>1181</v>
      </c>
      <c r="AD1" s="48" t="s">
        <v>1184</v>
      </c>
      <c r="AE1" s="48" t="s">
        <v>1185</v>
      </c>
      <c r="AF1" s="48" t="s">
        <v>1187</v>
      </c>
      <c r="AG1" s="48" t="s">
        <v>1188</v>
      </c>
      <c r="AH1" s="48" t="s">
        <v>1191</v>
      </c>
      <c r="AI1" s="48" t="s">
        <v>1192</v>
      </c>
      <c r="AJ1" s="48" t="s">
        <v>1193</v>
      </c>
      <c r="AK1" s="48" t="s">
        <v>1194</v>
      </c>
      <c r="AL1" s="68" t="s">
        <v>905</v>
      </c>
      <c r="AM1" s="1" t="s">
        <v>1124</v>
      </c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39" ht="15.75" customHeight="1">
      <c r="A2" s="6" t="s">
        <v>39</v>
      </c>
      <c r="B2" s="7">
        <v>145</v>
      </c>
      <c r="C2" s="7" t="s">
        <v>143</v>
      </c>
      <c r="D2" s="8">
        <v>840003200055234</v>
      </c>
      <c r="E2" s="9">
        <v>43157</v>
      </c>
      <c r="F2" s="6" t="s">
        <v>53</v>
      </c>
      <c r="G2" s="6" t="s">
        <v>142</v>
      </c>
      <c r="H2" s="50" t="s">
        <v>83</v>
      </c>
      <c r="I2" s="30">
        <v>44</v>
      </c>
      <c r="K2" s="5">
        <v>15</v>
      </c>
      <c r="AB2" s="5">
        <v>82</v>
      </c>
      <c r="AD2" s="5">
        <v>20</v>
      </c>
      <c r="AE2" s="5">
        <v>94</v>
      </c>
      <c r="AF2" s="5">
        <v>25</v>
      </c>
      <c r="AG2" s="5">
        <v>56</v>
      </c>
      <c r="AH2" s="5">
        <v>46</v>
      </c>
      <c r="AI2" s="5">
        <v>50</v>
      </c>
      <c r="AL2" s="69">
        <f>SUM(I2:AI2)</f>
        <v>432</v>
      </c>
      <c r="AM2" s="5">
        <f aca="true" t="shared" si="0" ref="AM2:AM36">COUNT(I2:AK2)</f>
        <v>9</v>
      </c>
    </row>
    <row r="3" spans="1:39" ht="15.75" customHeight="1">
      <c r="A3" s="6" t="s">
        <v>39</v>
      </c>
      <c r="B3" s="7">
        <v>8523</v>
      </c>
      <c r="C3" s="7" t="s">
        <v>1056</v>
      </c>
      <c r="D3" s="8">
        <v>840003127177490</v>
      </c>
      <c r="E3" s="9">
        <v>43222</v>
      </c>
      <c r="F3" s="6" t="s">
        <v>1055</v>
      </c>
      <c r="G3" s="6" t="s">
        <v>193</v>
      </c>
      <c r="H3" s="50" t="s">
        <v>1057</v>
      </c>
      <c r="J3" s="5">
        <v>30</v>
      </c>
      <c r="K3" s="5">
        <v>34</v>
      </c>
      <c r="M3" s="5">
        <v>61</v>
      </c>
      <c r="N3" s="5">
        <v>56</v>
      </c>
      <c r="O3" s="5">
        <v>56</v>
      </c>
      <c r="P3" s="5">
        <v>63</v>
      </c>
      <c r="Q3" s="5">
        <v>34</v>
      </c>
      <c r="R3" s="5">
        <v>40</v>
      </c>
      <c r="AL3" s="69">
        <f>SUM(I3:AE3)</f>
        <v>374</v>
      </c>
      <c r="AM3" s="5">
        <f t="shared" si="0"/>
        <v>8</v>
      </c>
    </row>
    <row r="4" spans="1:39" ht="15.75" customHeight="1">
      <c r="A4" s="6" t="s">
        <v>39</v>
      </c>
      <c r="B4" s="7" t="s">
        <v>432</v>
      </c>
      <c r="C4" s="7" t="s">
        <v>973</v>
      </c>
      <c r="D4" s="8">
        <v>840003203549883</v>
      </c>
      <c r="E4" s="9">
        <v>43118</v>
      </c>
      <c r="F4" s="6" t="s">
        <v>313</v>
      </c>
      <c r="G4" s="6" t="s">
        <v>433</v>
      </c>
      <c r="H4" s="50" t="s">
        <v>434</v>
      </c>
      <c r="I4" s="30">
        <v>82</v>
      </c>
      <c r="J4" s="5">
        <v>68</v>
      </c>
      <c r="K4" s="5">
        <v>36</v>
      </c>
      <c r="P4" s="5">
        <v>72</v>
      </c>
      <c r="Q4" s="5">
        <v>67</v>
      </c>
      <c r="AL4" s="69">
        <f>SUM(I4:AE4)</f>
        <v>325</v>
      </c>
      <c r="AM4" s="5">
        <f t="shared" si="0"/>
        <v>5</v>
      </c>
    </row>
    <row r="5" spans="1:39" ht="15.75" customHeight="1">
      <c r="A5" s="6" t="s">
        <v>39</v>
      </c>
      <c r="B5" s="7">
        <v>2118</v>
      </c>
      <c r="C5" s="7" t="s">
        <v>104</v>
      </c>
      <c r="D5" s="8">
        <v>840003200055231</v>
      </c>
      <c r="E5" s="9">
        <v>43180</v>
      </c>
      <c r="F5" s="6" t="s">
        <v>105</v>
      </c>
      <c r="G5" s="6" t="s">
        <v>102</v>
      </c>
      <c r="H5" s="50" t="s">
        <v>83</v>
      </c>
      <c r="I5" s="30">
        <v>10</v>
      </c>
      <c r="L5" s="5">
        <v>66</v>
      </c>
      <c r="AC5" s="5">
        <v>88</v>
      </c>
      <c r="AF5" s="5">
        <v>88</v>
      </c>
      <c r="AL5" s="69">
        <f>SUM(I5:AF5)</f>
        <v>252</v>
      </c>
      <c r="AM5" s="5">
        <f t="shared" si="0"/>
        <v>4</v>
      </c>
    </row>
    <row r="6" spans="1:39" ht="15.75" customHeight="1">
      <c r="A6" s="6" t="s">
        <v>39</v>
      </c>
      <c r="B6" s="7">
        <v>2258</v>
      </c>
      <c r="C6" s="7" t="s">
        <v>191</v>
      </c>
      <c r="D6" s="8">
        <v>840003199828551</v>
      </c>
      <c r="E6" s="9">
        <v>46808</v>
      </c>
      <c r="F6" s="6" t="s">
        <v>192</v>
      </c>
      <c r="G6" s="6" t="s">
        <v>193</v>
      </c>
      <c r="H6" s="50" t="s">
        <v>194</v>
      </c>
      <c r="I6" s="30">
        <v>66</v>
      </c>
      <c r="K6" s="5">
        <v>18</v>
      </c>
      <c r="Y6" s="5">
        <v>44</v>
      </c>
      <c r="AD6" s="5">
        <v>84</v>
      </c>
      <c r="AE6" s="5">
        <v>30</v>
      </c>
      <c r="AL6" s="69">
        <f>SUM(I6:AE6)</f>
        <v>242</v>
      </c>
      <c r="AM6" s="5">
        <f t="shared" si="0"/>
        <v>5</v>
      </c>
    </row>
    <row r="7" spans="1:39" ht="15.75" customHeight="1">
      <c r="A7" s="6" t="s">
        <v>39</v>
      </c>
      <c r="B7" s="7">
        <v>1844</v>
      </c>
      <c r="C7" s="7" t="s">
        <v>972</v>
      </c>
      <c r="D7" s="8">
        <v>840003006382258</v>
      </c>
      <c r="E7" s="9">
        <v>43174</v>
      </c>
      <c r="F7" s="6" t="s">
        <v>471</v>
      </c>
      <c r="G7" s="6" t="s">
        <v>472</v>
      </c>
      <c r="H7" s="50" t="s">
        <v>473</v>
      </c>
      <c r="I7" s="30">
        <v>40</v>
      </c>
      <c r="K7" s="5">
        <v>12</v>
      </c>
      <c r="U7" s="5">
        <v>16</v>
      </c>
      <c r="V7" s="5">
        <v>16</v>
      </c>
      <c r="Z7" s="5">
        <v>38</v>
      </c>
      <c r="AA7" s="5">
        <v>38</v>
      </c>
      <c r="AC7" s="5">
        <v>50</v>
      </c>
      <c r="AH7" s="5">
        <v>18</v>
      </c>
      <c r="AL7" s="69">
        <f>SUM(I7:AI7)</f>
        <v>228</v>
      </c>
      <c r="AM7" s="5">
        <f t="shared" si="0"/>
        <v>8</v>
      </c>
    </row>
    <row r="8" spans="1:39" ht="15.75" customHeight="1">
      <c r="A8" s="6" t="s">
        <v>39</v>
      </c>
      <c r="B8" s="7">
        <v>18</v>
      </c>
      <c r="C8" s="7" t="s">
        <v>991</v>
      </c>
      <c r="D8" s="8">
        <v>840003148525571</v>
      </c>
      <c r="E8" s="9">
        <v>43101</v>
      </c>
      <c r="F8" s="6" t="s">
        <v>101</v>
      </c>
      <c r="G8" s="6" t="s">
        <v>987</v>
      </c>
      <c r="H8" s="50" t="s">
        <v>992</v>
      </c>
      <c r="J8" s="67">
        <v>8</v>
      </c>
      <c r="K8" s="86">
        <v>18</v>
      </c>
      <c r="M8" s="5">
        <v>6</v>
      </c>
      <c r="S8" s="86">
        <v>20</v>
      </c>
      <c r="T8" s="86">
        <v>20</v>
      </c>
      <c r="U8" s="86">
        <v>15</v>
      </c>
      <c r="V8" s="67">
        <v>15</v>
      </c>
      <c r="Y8" s="86">
        <v>18</v>
      </c>
      <c r="Z8" s="86">
        <v>20</v>
      </c>
      <c r="AA8" s="86">
        <v>20</v>
      </c>
      <c r="AF8" s="67">
        <v>12</v>
      </c>
      <c r="AG8" s="67"/>
      <c r="AH8" s="86">
        <v>30</v>
      </c>
      <c r="AI8" s="86">
        <v>20</v>
      </c>
      <c r="AJ8" s="86">
        <v>35</v>
      </c>
      <c r="AK8" s="67"/>
      <c r="AL8" s="69">
        <f>SUM(AH8:AJ8)+Y8+Z8+AA8+K8+S8+T8+U8</f>
        <v>216</v>
      </c>
      <c r="AM8" s="5">
        <f t="shared" si="0"/>
        <v>14</v>
      </c>
    </row>
    <row r="9" spans="1:39" ht="15.75" customHeight="1">
      <c r="A9" s="6" t="s">
        <v>39</v>
      </c>
      <c r="B9" s="7">
        <v>418</v>
      </c>
      <c r="C9" s="7" t="s">
        <v>618</v>
      </c>
      <c r="D9" s="8">
        <v>840003127368302</v>
      </c>
      <c r="E9" s="9">
        <v>43127</v>
      </c>
      <c r="F9" s="6" t="s">
        <v>616</v>
      </c>
      <c r="G9" s="6" t="s">
        <v>617</v>
      </c>
      <c r="H9" s="50" t="s">
        <v>83</v>
      </c>
      <c r="I9" s="30">
        <v>60</v>
      </c>
      <c r="K9" s="5">
        <v>12</v>
      </c>
      <c r="L9" s="5">
        <v>16</v>
      </c>
      <c r="N9" s="5">
        <v>34</v>
      </c>
      <c r="O9" s="5">
        <v>20</v>
      </c>
      <c r="AL9" s="69">
        <f>SUM(I9:AE9)</f>
        <v>142</v>
      </c>
      <c r="AM9" s="5">
        <f t="shared" si="0"/>
        <v>5</v>
      </c>
    </row>
    <row r="10" spans="1:39" ht="15.75" customHeight="1">
      <c r="A10" s="6" t="s">
        <v>39</v>
      </c>
      <c r="B10" s="7">
        <v>3168</v>
      </c>
      <c r="C10" s="7" t="s">
        <v>534</v>
      </c>
      <c r="D10" s="8">
        <v>840003199828586</v>
      </c>
      <c r="E10" s="9">
        <v>43175</v>
      </c>
      <c r="F10" s="6" t="s">
        <v>529</v>
      </c>
      <c r="G10" s="6" t="s">
        <v>530</v>
      </c>
      <c r="H10" s="50" t="s">
        <v>535</v>
      </c>
      <c r="I10" s="30">
        <v>50</v>
      </c>
      <c r="AD10" s="5">
        <v>34</v>
      </c>
      <c r="AE10" s="5">
        <v>24</v>
      </c>
      <c r="AL10" s="69">
        <f>SUM(I10:AE10)</f>
        <v>108</v>
      </c>
      <c r="AM10" s="5">
        <f t="shared" si="0"/>
        <v>3</v>
      </c>
    </row>
    <row r="11" spans="1:39" ht="15.75" customHeight="1">
      <c r="A11" s="6" t="s">
        <v>39</v>
      </c>
      <c r="B11" s="7" t="s">
        <v>328</v>
      </c>
      <c r="C11" s="7" t="s">
        <v>971</v>
      </c>
      <c r="D11" s="8">
        <v>840003013577081</v>
      </c>
      <c r="E11" s="9">
        <v>43123</v>
      </c>
      <c r="F11" s="6" t="s">
        <v>329</v>
      </c>
      <c r="G11" s="6" t="s">
        <v>326</v>
      </c>
      <c r="H11" s="50" t="s">
        <v>330</v>
      </c>
      <c r="I11" s="30">
        <v>12</v>
      </c>
      <c r="Z11" s="5">
        <v>34</v>
      </c>
      <c r="AA11" s="5">
        <v>24</v>
      </c>
      <c r="AJ11" s="5">
        <v>20</v>
      </c>
      <c r="AL11" s="69">
        <f>SUM(I11:AJ11)</f>
        <v>90</v>
      </c>
      <c r="AM11" s="5">
        <f t="shared" si="0"/>
        <v>4</v>
      </c>
    </row>
    <row r="12" spans="1:39" ht="15.75" customHeight="1">
      <c r="A12" s="6" t="s">
        <v>39</v>
      </c>
      <c r="B12" s="7"/>
      <c r="C12" s="7" t="s">
        <v>1195</v>
      </c>
      <c r="D12" s="8">
        <v>840003205566255</v>
      </c>
      <c r="E12" s="9">
        <v>43227</v>
      </c>
      <c r="F12" s="6" t="s">
        <v>105</v>
      </c>
      <c r="G12" s="6" t="s">
        <v>102</v>
      </c>
      <c r="AH12" s="5">
        <v>82</v>
      </c>
      <c r="AL12" s="69">
        <f>SUM(I12:AI12)</f>
        <v>82</v>
      </c>
      <c r="AM12" s="5">
        <f t="shared" si="0"/>
        <v>1</v>
      </c>
    </row>
    <row r="13" spans="1:39" ht="15.75" customHeight="1">
      <c r="A13" s="6" t="s">
        <v>39</v>
      </c>
      <c r="B13" s="7">
        <v>8520</v>
      </c>
      <c r="C13" s="7" t="s">
        <v>458</v>
      </c>
      <c r="D13" s="8">
        <v>840003135583100</v>
      </c>
      <c r="E13" s="9">
        <v>43165</v>
      </c>
      <c r="F13" s="6" t="s">
        <v>459</v>
      </c>
      <c r="G13" s="6" t="s">
        <v>460</v>
      </c>
      <c r="H13" s="50" t="s">
        <v>461</v>
      </c>
      <c r="I13" s="30">
        <v>60</v>
      </c>
      <c r="K13" s="5">
        <v>20</v>
      </c>
      <c r="AL13" s="69">
        <f aca="true" t="shared" si="1" ref="AL13:AL36">SUM(I13:AE13)</f>
        <v>80</v>
      </c>
      <c r="AM13" s="5">
        <f t="shared" si="0"/>
        <v>2</v>
      </c>
    </row>
    <row r="14" spans="1:39" ht="15.75" customHeight="1">
      <c r="A14" s="6" t="s">
        <v>39</v>
      </c>
      <c r="B14" s="7">
        <v>802</v>
      </c>
      <c r="C14" s="7" t="s">
        <v>1083</v>
      </c>
      <c r="D14" s="8"/>
      <c r="E14" s="9">
        <v>43222</v>
      </c>
      <c r="F14" s="6" t="s">
        <v>189</v>
      </c>
      <c r="G14" s="6" t="s">
        <v>1085</v>
      </c>
      <c r="H14" s="50" t="s">
        <v>1086</v>
      </c>
      <c r="K14" s="5">
        <v>20</v>
      </c>
      <c r="Y14" s="5">
        <v>18</v>
      </c>
      <c r="AD14" s="5">
        <v>20</v>
      </c>
      <c r="AE14" s="5">
        <v>12</v>
      </c>
      <c r="AL14" s="69">
        <f t="shared" si="1"/>
        <v>70</v>
      </c>
      <c r="AM14" s="5">
        <f t="shared" si="0"/>
        <v>4</v>
      </c>
    </row>
    <row r="15" spans="1:39" ht="15.75" customHeight="1">
      <c r="A15" s="6" t="s">
        <v>39</v>
      </c>
      <c r="B15" s="7">
        <v>518</v>
      </c>
      <c r="C15" s="7" t="s">
        <v>615</v>
      </c>
      <c r="D15" s="8">
        <v>840003144182871</v>
      </c>
      <c r="E15" s="9">
        <v>43157</v>
      </c>
      <c r="F15" s="6" t="s">
        <v>616</v>
      </c>
      <c r="G15" s="6" t="s">
        <v>617</v>
      </c>
      <c r="H15" s="50" t="s">
        <v>83</v>
      </c>
      <c r="I15" s="30">
        <v>55</v>
      </c>
      <c r="AL15" s="69">
        <f t="shared" si="1"/>
        <v>55</v>
      </c>
      <c r="AM15" s="5">
        <f t="shared" si="0"/>
        <v>1</v>
      </c>
    </row>
    <row r="16" spans="1:39" ht="15.75" customHeight="1">
      <c r="A16" s="6" t="s">
        <v>39</v>
      </c>
      <c r="B16" s="7" t="s">
        <v>1104</v>
      </c>
      <c r="C16" s="7" t="s">
        <v>1105</v>
      </c>
      <c r="D16" s="8">
        <v>840003142515483</v>
      </c>
      <c r="E16" s="9">
        <v>43130</v>
      </c>
      <c r="F16" s="6" t="s">
        <v>272</v>
      </c>
      <c r="G16" s="6" t="s">
        <v>115</v>
      </c>
      <c r="H16" s="50" t="s">
        <v>1106</v>
      </c>
      <c r="K16" s="5">
        <v>30</v>
      </c>
      <c r="AB16" s="5">
        <v>20</v>
      </c>
      <c r="AL16" s="69">
        <f t="shared" si="1"/>
        <v>50</v>
      </c>
      <c r="AM16" s="5">
        <f t="shared" si="0"/>
        <v>2</v>
      </c>
    </row>
    <row r="17" spans="1:39" ht="15.75" customHeight="1">
      <c r="A17" s="6" t="s">
        <v>39</v>
      </c>
      <c r="B17" s="7">
        <v>218</v>
      </c>
      <c r="C17" s="7" t="s">
        <v>1134</v>
      </c>
      <c r="D17" s="8">
        <v>840003141345225</v>
      </c>
      <c r="E17" s="9">
        <v>43143</v>
      </c>
      <c r="F17" s="6" t="s">
        <v>53</v>
      </c>
      <c r="G17" s="6" t="s">
        <v>142</v>
      </c>
      <c r="H17" s="50" t="s">
        <v>209</v>
      </c>
      <c r="W17" s="5">
        <v>18</v>
      </c>
      <c r="X17" s="5">
        <v>28</v>
      </c>
      <c r="AL17" s="69">
        <f t="shared" si="1"/>
        <v>46</v>
      </c>
      <c r="AM17" s="5">
        <f t="shared" si="0"/>
        <v>2</v>
      </c>
    </row>
    <row r="18" spans="1:39" ht="15.75" customHeight="1">
      <c r="A18" s="6" t="s">
        <v>39</v>
      </c>
      <c r="B18" s="7">
        <v>539</v>
      </c>
      <c r="C18" s="7" t="s">
        <v>572</v>
      </c>
      <c r="E18" s="9">
        <v>43129</v>
      </c>
      <c r="F18" s="6" t="s">
        <v>252</v>
      </c>
      <c r="G18" s="6" t="s">
        <v>573</v>
      </c>
      <c r="H18" s="50" t="s">
        <v>574</v>
      </c>
      <c r="I18" s="30">
        <v>44</v>
      </c>
      <c r="AL18" s="69">
        <f t="shared" si="1"/>
        <v>44</v>
      </c>
      <c r="AM18" s="5">
        <f t="shared" si="0"/>
        <v>1</v>
      </c>
    </row>
    <row r="19" spans="1:39" ht="15.75" customHeight="1">
      <c r="A19" s="6" t="s">
        <v>39</v>
      </c>
      <c r="B19" s="7">
        <v>48</v>
      </c>
      <c r="C19" s="7" t="s">
        <v>168</v>
      </c>
      <c r="D19" s="8">
        <v>840003004438653</v>
      </c>
      <c r="E19" s="9">
        <v>43182</v>
      </c>
      <c r="F19" s="6" t="s">
        <v>164</v>
      </c>
      <c r="G19" s="6" t="s">
        <v>165</v>
      </c>
      <c r="H19" s="50" t="s">
        <v>166</v>
      </c>
      <c r="I19" s="30">
        <v>40</v>
      </c>
      <c r="AL19" s="69">
        <f t="shared" si="1"/>
        <v>40</v>
      </c>
      <c r="AM19" s="5">
        <f t="shared" si="0"/>
        <v>1</v>
      </c>
    </row>
    <row r="20" spans="1:39" ht="15.75" customHeight="1">
      <c r="A20" s="6" t="s">
        <v>39</v>
      </c>
      <c r="B20" s="7">
        <v>811</v>
      </c>
      <c r="C20" s="7" t="s">
        <v>125</v>
      </c>
      <c r="D20" s="8">
        <v>840003008581230</v>
      </c>
      <c r="E20" s="9">
        <v>43164</v>
      </c>
      <c r="F20" s="6" t="s">
        <v>123</v>
      </c>
      <c r="G20" s="6" t="s">
        <v>120</v>
      </c>
      <c r="H20" s="50" t="s">
        <v>126</v>
      </c>
      <c r="I20" s="30">
        <v>10</v>
      </c>
      <c r="Z20" s="5">
        <v>15</v>
      </c>
      <c r="AA20" s="5">
        <v>15</v>
      </c>
      <c r="AL20" s="69">
        <f t="shared" si="1"/>
        <v>40</v>
      </c>
      <c r="AM20" s="5">
        <f t="shared" si="0"/>
        <v>3</v>
      </c>
    </row>
    <row r="21" spans="1:39" ht="15.75" customHeight="1">
      <c r="A21" s="6" t="s">
        <v>39</v>
      </c>
      <c r="B21" s="7">
        <v>802</v>
      </c>
      <c r="C21" s="7" t="s">
        <v>1024</v>
      </c>
      <c r="D21" s="8"/>
      <c r="E21" s="9">
        <v>43102</v>
      </c>
      <c r="F21" s="6" t="s">
        <v>42</v>
      </c>
      <c r="G21" s="6" t="s">
        <v>1027</v>
      </c>
      <c r="H21" s="50" t="s">
        <v>1028</v>
      </c>
      <c r="L21" s="5">
        <v>15</v>
      </c>
      <c r="U21" s="5">
        <v>12</v>
      </c>
      <c r="V21" s="5">
        <v>12</v>
      </c>
      <c r="AL21" s="69">
        <f t="shared" si="1"/>
        <v>39</v>
      </c>
      <c r="AM21" s="5">
        <f t="shared" si="0"/>
        <v>3</v>
      </c>
    </row>
    <row r="22" spans="1:39" ht="15.75" customHeight="1">
      <c r="A22" s="6" t="s">
        <v>39</v>
      </c>
      <c r="B22" s="7" t="s">
        <v>99</v>
      </c>
      <c r="C22" s="7" t="s">
        <v>100</v>
      </c>
      <c r="D22" s="8">
        <v>840003005282992</v>
      </c>
      <c r="E22" s="9">
        <v>43015</v>
      </c>
      <c r="F22" s="6" t="s">
        <v>101</v>
      </c>
      <c r="G22" s="6" t="s">
        <v>102</v>
      </c>
      <c r="H22" s="50" t="s">
        <v>103</v>
      </c>
      <c r="I22" s="30">
        <v>28</v>
      </c>
      <c r="K22" s="5">
        <v>6</v>
      </c>
      <c r="AL22" s="69">
        <f t="shared" si="1"/>
        <v>34</v>
      </c>
      <c r="AM22" s="5">
        <f t="shared" si="0"/>
        <v>2</v>
      </c>
    </row>
    <row r="23" spans="1:39" ht="15.75" customHeight="1">
      <c r="A23" s="6" t="s">
        <v>39</v>
      </c>
      <c r="B23" s="7" t="s">
        <v>40</v>
      </c>
      <c r="C23" s="7" t="s">
        <v>41</v>
      </c>
      <c r="E23" s="9">
        <v>43213</v>
      </c>
      <c r="F23" s="6" t="s">
        <v>42</v>
      </c>
      <c r="G23" s="6" t="s">
        <v>43</v>
      </c>
      <c r="H23" s="50" t="s">
        <v>44</v>
      </c>
      <c r="N23" s="5">
        <v>12</v>
      </c>
      <c r="O23" s="5">
        <v>12</v>
      </c>
      <c r="R23" s="5">
        <v>6</v>
      </c>
      <c r="AL23" s="69">
        <f t="shared" si="1"/>
        <v>30</v>
      </c>
      <c r="AM23" s="5">
        <f t="shared" si="0"/>
        <v>3</v>
      </c>
    </row>
    <row r="24" spans="1:39" ht="15.75" customHeight="1">
      <c r="A24" s="6" t="s">
        <v>39</v>
      </c>
      <c r="B24" s="7" t="s">
        <v>1001</v>
      </c>
      <c r="C24" s="7"/>
      <c r="D24" s="8"/>
      <c r="E24" s="9">
        <v>43185</v>
      </c>
      <c r="F24" s="6" t="s">
        <v>1002</v>
      </c>
      <c r="G24" s="6" t="s">
        <v>1003</v>
      </c>
      <c r="H24" s="50" t="s">
        <v>1004</v>
      </c>
      <c r="J24" s="5">
        <v>24</v>
      </c>
      <c r="AL24" s="69">
        <f t="shared" si="1"/>
        <v>24</v>
      </c>
      <c r="AM24" s="5">
        <f t="shared" si="0"/>
        <v>1</v>
      </c>
    </row>
    <row r="25" spans="1:39" ht="15.75" customHeight="1">
      <c r="A25" s="6" t="s">
        <v>39</v>
      </c>
      <c r="B25" s="7" t="s">
        <v>1023</v>
      </c>
      <c r="C25" s="7" t="s">
        <v>1026</v>
      </c>
      <c r="D25" s="8"/>
      <c r="E25" s="9">
        <v>43168</v>
      </c>
      <c r="F25" s="6" t="s">
        <v>42</v>
      </c>
      <c r="G25" s="6" t="s">
        <v>1027</v>
      </c>
      <c r="H25" s="50" t="s">
        <v>1029</v>
      </c>
      <c r="U25" s="5">
        <v>12</v>
      </c>
      <c r="V25" s="5">
        <v>12</v>
      </c>
      <c r="AL25" s="69">
        <f t="shared" si="1"/>
        <v>24</v>
      </c>
      <c r="AM25" s="5">
        <f t="shared" si="0"/>
        <v>2</v>
      </c>
    </row>
    <row r="26" spans="1:39" ht="15.75" customHeight="1">
      <c r="A26" s="6" t="s">
        <v>39</v>
      </c>
      <c r="B26" s="7" t="s">
        <v>1022</v>
      </c>
      <c r="C26" s="7" t="s">
        <v>1025</v>
      </c>
      <c r="D26" s="8"/>
      <c r="E26" s="9">
        <v>42986</v>
      </c>
      <c r="F26" s="6" t="s">
        <v>42</v>
      </c>
      <c r="G26" s="6" t="s">
        <v>1027</v>
      </c>
      <c r="H26" s="50" t="s">
        <v>1029</v>
      </c>
      <c r="J26" s="5">
        <v>18</v>
      </c>
      <c r="AL26" s="69">
        <f t="shared" si="1"/>
        <v>18</v>
      </c>
      <c r="AM26" s="5">
        <f t="shared" si="0"/>
        <v>1</v>
      </c>
    </row>
    <row r="27" spans="1:39" ht="15.75" customHeight="1">
      <c r="A27" s="6" t="s">
        <v>39</v>
      </c>
      <c r="B27" s="7">
        <v>145</v>
      </c>
      <c r="C27" s="7" t="s">
        <v>1040</v>
      </c>
      <c r="D27" s="8"/>
      <c r="E27" s="9">
        <v>43045</v>
      </c>
      <c r="F27" s="6" t="s">
        <v>1043</v>
      </c>
      <c r="G27" s="6" t="s">
        <v>1027</v>
      </c>
      <c r="H27" s="50" t="s">
        <v>1044</v>
      </c>
      <c r="J27" s="5">
        <v>12</v>
      </c>
      <c r="L27" s="5">
        <v>6</v>
      </c>
      <c r="AL27" s="69">
        <f t="shared" si="1"/>
        <v>18</v>
      </c>
      <c r="AM27" s="5">
        <f t="shared" si="0"/>
        <v>2</v>
      </c>
    </row>
    <row r="28" spans="1:39" ht="15.75" customHeight="1">
      <c r="A28" s="6" t="s">
        <v>39</v>
      </c>
      <c r="B28" s="7" t="s">
        <v>536</v>
      </c>
      <c r="C28" s="7" t="s">
        <v>970</v>
      </c>
      <c r="D28" s="8">
        <v>840003005283017</v>
      </c>
      <c r="E28" s="9">
        <v>43158</v>
      </c>
      <c r="F28" s="6" t="s">
        <v>252</v>
      </c>
      <c r="G28" s="6" t="s">
        <v>248</v>
      </c>
      <c r="H28" s="50" t="s">
        <v>103</v>
      </c>
      <c r="I28" s="30">
        <v>11</v>
      </c>
      <c r="AL28" s="69">
        <f t="shared" si="1"/>
        <v>11</v>
      </c>
      <c r="AM28" s="5">
        <f t="shared" si="0"/>
        <v>1</v>
      </c>
    </row>
    <row r="29" spans="1:39" ht="15.75" customHeight="1">
      <c r="A29" s="6" t="s">
        <v>39</v>
      </c>
      <c r="C29" s="7"/>
      <c r="D29" s="8">
        <v>840003005103280</v>
      </c>
      <c r="E29" s="9">
        <v>43139</v>
      </c>
      <c r="F29" s="6" t="s">
        <v>280</v>
      </c>
      <c r="G29" s="6" t="s">
        <v>281</v>
      </c>
      <c r="H29" s="50" t="s">
        <v>282</v>
      </c>
      <c r="I29" s="30">
        <v>11</v>
      </c>
      <c r="AL29" s="69">
        <f t="shared" si="1"/>
        <v>11</v>
      </c>
      <c r="AM29" s="5">
        <f t="shared" si="0"/>
        <v>1</v>
      </c>
    </row>
    <row r="30" spans="1:39" ht="15.75" customHeight="1">
      <c r="A30" s="6" t="s">
        <v>39</v>
      </c>
      <c r="B30" s="7">
        <v>8702</v>
      </c>
      <c r="C30" s="7" t="s">
        <v>352</v>
      </c>
      <c r="D30" s="8">
        <v>840003114817584</v>
      </c>
      <c r="E30" s="9">
        <v>43104</v>
      </c>
      <c r="F30" s="6" t="s">
        <v>353</v>
      </c>
      <c r="G30" s="6" t="s">
        <v>350</v>
      </c>
      <c r="H30" s="50" t="s">
        <v>354</v>
      </c>
      <c r="I30" s="30">
        <v>11</v>
      </c>
      <c r="AL30" s="69">
        <f t="shared" si="1"/>
        <v>11</v>
      </c>
      <c r="AM30" s="5">
        <f t="shared" si="0"/>
        <v>1</v>
      </c>
    </row>
    <row r="31" spans="1:39" ht="15.75" customHeight="1">
      <c r="A31" s="6" t="s">
        <v>39</v>
      </c>
      <c r="B31" s="7">
        <v>78</v>
      </c>
      <c r="C31" s="7" t="s">
        <v>167</v>
      </c>
      <c r="D31" s="8">
        <v>840003004438651</v>
      </c>
      <c r="E31" s="9">
        <v>43230</v>
      </c>
      <c r="F31" s="6" t="s">
        <v>164</v>
      </c>
      <c r="G31" s="6" t="s">
        <v>165</v>
      </c>
      <c r="H31" s="50" t="s">
        <v>166</v>
      </c>
      <c r="I31" s="30">
        <v>10</v>
      </c>
      <c r="AL31" s="69">
        <f t="shared" si="1"/>
        <v>10</v>
      </c>
      <c r="AM31" s="5">
        <f t="shared" si="0"/>
        <v>1</v>
      </c>
    </row>
    <row r="32" spans="1:39" ht="15.75" customHeight="1">
      <c r="A32" s="6" t="s">
        <v>39</v>
      </c>
      <c r="B32" s="7">
        <v>3317</v>
      </c>
      <c r="C32" s="7" t="s">
        <v>141</v>
      </c>
      <c r="D32" s="8">
        <v>840003135295660</v>
      </c>
      <c r="E32" s="9">
        <v>43068</v>
      </c>
      <c r="F32" s="6" t="s">
        <v>53</v>
      </c>
      <c r="G32" s="6" t="s">
        <v>142</v>
      </c>
      <c r="H32" s="50" t="s">
        <v>83</v>
      </c>
      <c r="AL32" s="69">
        <f t="shared" si="1"/>
        <v>0</v>
      </c>
      <c r="AM32" s="5">
        <f t="shared" si="0"/>
        <v>0</v>
      </c>
    </row>
    <row r="33" spans="1:39" ht="15.75" customHeight="1">
      <c r="A33" s="6" t="s">
        <v>39</v>
      </c>
      <c r="B33" s="7">
        <v>81</v>
      </c>
      <c r="C33" s="7" t="s">
        <v>418</v>
      </c>
      <c r="D33" s="8">
        <v>840003145421091</v>
      </c>
      <c r="E33" s="9">
        <v>43206</v>
      </c>
      <c r="F33" s="6" t="s">
        <v>415</v>
      </c>
      <c r="G33" s="6" t="s">
        <v>416</v>
      </c>
      <c r="H33" s="50" t="s">
        <v>419</v>
      </c>
      <c r="AL33" s="69">
        <f t="shared" si="1"/>
        <v>0</v>
      </c>
      <c r="AM33" s="5">
        <f t="shared" si="0"/>
        <v>0</v>
      </c>
    </row>
    <row r="34" spans="1:39" ht="15" customHeight="1">
      <c r="A34" s="6" t="s">
        <v>39</v>
      </c>
      <c r="B34" s="7">
        <v>13</v>
      </c>
      <c r="C34" s="7" t="s">
        <v>1041</v>
      </c>
      <c r="D34" s="8"/>
      <c r="E34" s="9">
        <v>43034</v>
      </c>
      <c r="F34" s="6" t="s">
        <v>1043</v>
      </c>
      <c r="G34" s="6" t="s">
        <v>1027</v>
      </c>
      <c r="H34" s="50" t="s">
        <v>1045</v>
      </c>
      <c r="AL34" s="69">
        <f t="shared" si="1"/>
        <v>0</v>
      </c>
      <c r="AM34" s="5">
        <f t="shared" si="0"/>
        <v>0</v>
      </c>
    </row>
    <row r="35" spans="1:39" ht="15" customHeight="1">
      <c r="A35" s="6" t="s">
        <v>39</v>
      </c>
      <c r="B35" s="7">
        <v>148</v>
      </c>
      <c r="C35" s="7" t="s">
        <v>1042</v>
      </c>
      <c r="D35" s="8"/>
      <c r="E35" s="9">
        <v>43052</v>
      </c>
      <c r="F35" s="6" t="s">
        <v>1043</v>
      </c>
      <c r="G35" s="6" t="s">
        <v>1027</v>
      </c>
      <c r="H35" s="50" t="s">
        <v>1044</v>
      </c>
      <c r="AL35" s="69">
        <f t="shared" si="1"/>
        <v>0</v>
      </c>
      <c r="AM35" s="5">
        <f t="shared" si="0"/>
        <v>0</v>
      </c>
    </row>
    <row r="36" spans="1:39" ht="15" customHeight="1">
      <c r="A36" s="6" t="s">
        <v>39</v>
      </c>
      <c r="B36" s="7">
        <v>188</v>
      </c>
      <c r="C36" s="7" t="s">
        <v>1084</v>
      </c>
      <c r="D36" s="8"/>
      <c r="E36" s="9">
        <v>43132</v>
      </c>
      <c r="F36" s="6" t="s">
        <v>189</v>
      </c>
      <c r="G36" s="6" t="s">
        <v>1085</v>
      </c>
      <c r="H36" s="50" t="s">
        <v>1087</v>
      </c>
      <c r="AL36" s="69">
        <f t="shared" si="1"/>
        <v>0</v>
      </c>
      <c r="AM36" s="5">
        <f t="shared" si="0"/>
        <v>0</v>
      </c>
    </row>
    <row r="37" spans="1:7" ht="15.75" customHeight="1">
      <c r="A37" s="6"/>
      <c r="B37" s="7"/>
      <c r="C37" s="7"/>
      <c r="D37" s="8"/>
      <c r="E37" s="9"/>
      <c r="F37" s="6"/>
      <c r="G37" s="6"/>
    </row>
    <row r="38" spans="1:52" ht="15.75" customHeight="1">
      <c r="A38" s="1" t="s">
        <v>1</v>
      </c>
      <c r="B38" s="2" t="s">
        <v>5</v>
      </c>
      <c r="C38" s="2" t="s">
        <v>6</v>
      </c>
      <c r="D38" s="3" t="s">
        <v>8</v>
      </c>
      <c r="E38" s="4" t="s">
        <v>9</v>
      </c>
      <c r="F38" s="1" t="s">
        <v>2</v>
      </c>
      <c r="G38" s="1" t="s">
        <v>3</v>
      </c>
      <c r="H38" s="54" t="s">
        <v>10</v>
      </c>
      <c r="I38" s="31" t="s">
        <v>7</v>
      </c>
      <c r="J38" s="1" t="s">
        <v>1061</v>
      </c>
      <c r="K38" s="1" t="s">
        <v>1062</v>
      </c>
      <c r="L38" s="1" t="s">
        <v>1063</v>
      </c>
      <c r="M38" s="1" t="s">
        <v>1064</v>
      </c>
      <c r="N38" s="1" t="s">
        <v>1065</v>
      </c>
      <c r="O38" s="1" t="s">
        <v>1066</v>
      </c>
      <c r="P38" s="1" t="s">
        <v>1067</v>
      </c>
      <c r="Q38" s="1" t="s">
        <v>1068</v>
      </c>
      <c r="R38" s="1" t="s">
        <v>1069</v>
      </c>
      <c r="S38" s="48" t="s">
        <v>1126</v>
      </c>
      <c r="T38" s="48" t="s">
        <v>1125</v>
      </c>
      <c r="U38" s="48" t="s">
        <v>1127</v>
      </c>
      <c r="V38" s="48" t="s">
        <v>1128</v>
      </c>
      <c r="W38" s="48" t="s">
        <v>1129</v>
      </c>
      <c r="X38" s="48" t="s">
        <v>1130</v>
      </c>
      <c r="Y38" s="48" t="s">
        <v>1152</v>
      </c>
      <c r="Z38" s="48" t="s">
        <v>1153</v>
      </c>
      <c r="AA38" s="48" t="s">
        <v>1154</v>
      </c>
      <c r="AB38" s="48" t="s">
        <v>1180</v>
      </c>
      <c r="AC38" s="48" t="s">
        <v>1181</v>
      </c>
      <c r="AD38" s="48" t="s">
        <v>1184</v>
      </c>
      <c r="AE38" s="48" t="s">
        <v>1185</v>
      </c>
      <c r="AF38" s="48" t="s">
        <v>1187</v>
      </c>
      <c r="AG38" s="48" t="s">
        <v>1188</v>
      </c>
      <c r="AH38" s="48" t="s">
        <v>1191</v>
      </c>
      <c r="AI38" s="48" t="s">
        <v>1192</v>
      </c>
      <c r="AJ38" s="48" t="s">
        <v>1193</v>
      </c>
      <c r="AK38" s="48" t="s">
        <v>1194</v>
      </c>
      <c r="AL38" s="68" t="s">
        <v>905</v>
      </c>
      <c r="AM38" s="1" t="s">
        <v>1124</v>
      </c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39" ht="15.75" customHeight="1">
      <c r="A39" s="6" t="s">
        <v>199</v>
      </c>
      <c r="B39" s="7" t="s">
        <v>239</v>
      </c>
      <c r="C39" s="7" t="s">
        <v>240</v>
      </c>
      <c r="D39" s="8">
        <v>840003129667143</v>
      </c>
      <c r="E39" s="9">
        <v>43160</v>
      </c>
      <c r="F39" s="6" t="s">
        <v>236</v>
      </c>
      <c r="G39" s="6" t="s">
        <v>237</v>
      </c>
      <c r="H39" s="50" t="s">
        <v>241</v>
      </c>
      <c r="I39" s="30">
        <v>38</v>
      </c>
      <c r="K39" s="5">
        <v>26</v>
      </c>
      <c r="M39" s="62">
        <v>32</v>
      </c>
      <c r="N39" s="5">
        <v>32</v>
      </c>
      <c r="O39" s="5">
        <v>32</v>
      </c>
      <c r="P39" s="5">
        <v>38</v>
      </c>
      <c r="Q39" s="5">
        <v>38</v>
      </c>
      <c r="R39" s="5">
        <v>32</v>
      </c>
      <c r="U39" s="5">
        <v>38</v>
      </c>
      <c r="V39" s="5">
        <v>38</v>
      </c>
      <c r="AL39" s="69">
        <f>SUM(I39:AC39)</f>
        <v>344</v>
      </c>
      <c r="AM39" s="5">
        <f>COUNT(I39:AK39)</f>
        <v>10</v>
      </c>
    </row>
    <row r="40" spans="1:39" ht="15.75" customHeight="1">
      <c r="A40" s="6" t="s">
        <v>199</v>
      </c>
      <c r="B40" s="7" t="s">
        <v>200</v>
      </c>
      <c r="C40" s="7">
        <v>42646</v>
      </c>
      <c r="D40" s="8">
        <v>840003145426854</v>
      </c>
      <c r="E40" s="9">
        <v>42987</v>
      </c>
      <c r="F40" s="6" t="s">
        <v>201</v>
      </c>
      <c r="G40" s="6" t="s">
        <v>202</v>
      </c>
      <c r="H40" s="50" t="s">
        <v>203</v>
      </c>
      <c r="I40" s="30">
        <v>22</v>
      </c>
      <c r="L40" s="5">
        <v>6</v>
      </c>
      <c r="S40" s="5">
        <v>32</v>
      </c>
      <c r="T40" s="5">
        <v>20</v>
      </c>
      <c r="U40" s="5">
        <v>16</v>
      </c>
      <c r="V40" s="5">
        <v>16</v>
      </c>
      <c r="AH40" s="5">
        <v>26</v>
      </c>
      <c r="AI40" s="5">
        <v>26</v>
      </c>
      <c r="AL40" s="69">
        <f>SUM(I40:AI40)</f>
        <v>164</v>
      </c>
      <c r="AM40" s="5">
        <f>COUNT(I40:AK40)</f>
        <v>8</v>
      </c>
    </row>
    <row r="41" spans="1:39" ht="15.75" customHeight="1">
      <c r="A41" s="6" t="s">
        <v>199</v>
      </c>
      <c r="B41" s="7" t="s">
        <v>215</v>
      </c>
      <c r="C41" s="7" t="s">
        <v>216</v>
      </c>
      <c r="E41" s="9">
        <v>43118</v>
      </c>
      <c r="F41" s="6" t="s">
        <v>212</v>
      </c>
      <c r="G41" s="6" t="s">
        <v>213</v>
      </c>
      <c r="H41" s="50" t="s">
        <v>217</v>
      </c>
      <c r="I41" s="30">
        <v>15</v>
      </c>
      <c r="M41" s="5">
        <v>20</v>
      </c>
      <c r="N41" s="5">
        <v>16</v>
      </c>
      <c r="O41" s="5">
        <v>16</v>
      </c>
      <c r="AL41" s="69">
        <f aca="true" t="shared" si="2" ref="AL41:AL44">SUM(I41:AE41)</f>
        <v>67</v>
      </c>
      <c r="AM41" s="5">
        <f aca="true" t="shared" si="3" ref="AM41:AM44">COUNT(I41:AK41)</f>
        <v>4</v>
      </c>
    </row>
    <row r="42" spans="1:39" ht="15.75" customHeight="1">
      <c r="A42" s="6" t="s">
        <v>199</v>
      </c>
      <c r="B42" s="7" t="s">
        <v>1036</v>
      </c>
      <c r="C42" s="7" t="s">
        <v>1037</v>
      </c>
      <c r="D42" s="11">
        <v>840003143086880</v>
      </c>
      <c r="E42" s="9">
        <v>43147</v>
      </c>
      <c r="F42" s="6" t="s">
        <v>1038</v>
      </c>
      <c r="G42" s="6" t="s">
        <v>1030</v>
      </c>
      <c r="H42" s="50" t="s">
        <v>1039</v>
      </c>
      <c r="J42" s="5">
        <v>26</v>
      </c>
      <c r="L42" s="5">
        <v>32</v>
      </c>
      <c r="AL42" s="69">
        <f t="shared" si="2"/>
        <v>58</v>
      </c>
      <c r="AM42" s="5">
        <f t="shared" si="3"/>
        <v>2</v>
      </c>
    </row>
    <row r="43" spans="1:39" ht="15.75" customHeight="1">
      <c r="A43" s="6" t="s">
        <v>199</v>
      </c>
      <c r="B43" s="7" t="s">
        <v>210</v>
      </c>
      <c r="C43" s="7" t="s">
        <v>211</v>
      </c>
      <c r="E43" s="9">
        <v>42988</v>
      </c>
      <c r="F43" s="6" t="s">
        <v>212</v>
      </c>
      <c r="G43" s="6" t="s">
        <v>213</v>
      </c>
      <c r="H43" s="50" t="s">
        <v>214</v>
      </c>
      <c r="I43" s="30">
        <v>12</v>
      </c>
      <c r="M43" s="5">
        <v>6</v>
      </c>
      <c r="N43" s="5">
        <v>6</v>
      </c>
      <c r="O43" s="5">
        <v>10</v>
      </c>
      <c r="AL43" s="69">
        <f t="shared" si="2"/>
        <v>34</v>
      </c>
      <c r="AM43" s="5">
        <f t="shared" si="3"/>
        <v>4</v>
      </c>
    </row>
    <row r="44" spans="1:39" ht="15.75" customHeight="1">
      <c r="A44" s="6" t="s">
        <v>199</v>
      </c>
      <c r="B44" s="7" t="s">
        <v>1113</v>
      </c>
      <c r="C44" s="7" t="s">
        <v>1114</v>
      </c>
      <c r="D44" s="11">
        <v>840003143086881</v>
      </c>
      <c r="E44" s="9">
        <v>43286</v>
      </c>
      <c r="F44" s="6" t="s">
        <v>1033</v>
      </c>
      <c r="G44" s="6" t="s">
        <v>1030</v>
      </c>
      <c r="H44" s="50" t="s">
        <v>1115</v>
      </c>
      <c r="L44" s="5">
        <v>16</v>
      </c>
      <c r="AL44" s="69">
        <f t="shared" si="2"/>
        <v>16</v>
      </c>
      <c r="AM44" s="5">
        <f t="shared" si="3"/>
        <v>1</v>
      </c>
    </row>
    <row r="45" spans="1:7" ht="15.75" customHeight="1">
      <c r="A45" s="6"/>
      <c r="B45" s="7"/>
      <c r="C45" s="7"/>
      <c r="D45" s="8"/>
      <c r="E45" s="9"/>
      <c r="F45" s="6"/>
      <c r="G45" s="6"/>
    </row>
    <row r="46" spans="1:52" ht="15.75" customHeight="1">
      <c r="A46" s="1" t="s">
        <v>1</v>
      </c>
      <c r="B46" s="2" t="s">
        <v>5</v>
      </c>
      <c r="C46" s="2" t="s">
        <v>6</v>
      </c>
      <c r="D46" s="3" t="s">
        <v>8</v>
      </c>
      <c r="E46" s="4" t="s">
        <v>9</v>
      </c>
      <c r="F46" s="1" t="s">
        <v>2</v>
      </c>
      <c r="G46" s="1" t="s">
        <v>3</v>
      </c>
      <c r="H46" s="54" t="s">
        <v>10</v>
      </c>
      <c r="I46" s="31" t="s">
        <v>7</v>
      </c>
      <c r="J46" s="1" t="s">
        <v>1061</v>
      </c>
      <c r="K46" s="1" t="s">
        <v>1062</v>
      </c>
      <c r="L46" s="1" t="s">
        <v>1063</v>
      </c>
      <c r="M46" s="1" t="s">
        <v>1064</v>
      </c>
      <c r="N46" s="1" t="s">
        <v>1065</v>
      </c>
      <c r="O46" s="1" t="s">
        <v>1066</v>
      </c>
      <c r="P46" s="1" t="s">
        <v>1067</v>
      </c>
      <c r="Q46" s="1" t="s">
        <v>1068</v>
      </c>
      <c r="R46" s="1" t="s">
        <v>1069</v>
      </c>
      <c r="S46" s="48" t="s">
        <v>1126</v>
      </c>
      <c r="T46" s="48" t="s">
        <v>1125</v>
      </c>
      <c r="U46" s="48" t="s">
        <v>1127</v>
      </c>
      <c r="V46" s="48" t="s">
        <v>1128</v>
      </c>
      <c r="W46" s="48" t="s">
        <v>1129</v>
      </c>
      <c r="X46" s="48" t="s">
        <v>1130</v>
      </c>
      <c r="Y46" s="48" t="s">
        <v>1152</v>
      </c>
      <c r="Z46" s="48" t="s">
        <v>1153</v>
      </c>
      <c r="AA46" s="48" t="s">
        <v>1154</v>
      </c>
      <c r="AB46" s="48" t="s">
        <v>1180</v>
      </c>
      <c r="AC46" s="48" t="s">
        <v>1181</v>
      </c>
      <c r="AD46" s="48" t="s">
        <v>1184</v>
      </c>
      <c r="AE46" s="48" t="s">
        <v>1185</v>
      </c>
      <c r="AF46" s="48" t="s">
        <v>1187</v>
      </c>
      <c r="AG46" s="48" t="s">
        <v>1188</v>
      </c>
      <c r="AH46" s="48" t="s">
        <v>1191</v>
      </c>
      <c r="AI46" s="48" t="s">
        <v>1192</v>
      </c>
      <c r="AJ46" s="48" t="s">
        <v>1193</v>
      </c>
      <c r="AK46" s="48" t="s">
        <v>1194</v>
      </c>
      <c r="AL46" s="68" t="s">
        <v>905</v>
      </c>
      <c r="AM46" s="1" t="s">
        <v>1124</v>
      </c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39" ht="15.75" customHeight="1">
      <c r="A47" s="6" t="s">
        <v>244</v>
      </c>
      <c r="B47" s="7" t="s">
        <v>250</v>
      </c>
      <c r="C47" s="7" t="s">
        <v>251</v>
      </c>
      <c r="D47" s="46">
        <v>840003145530514</v>
      </c>
      <c r="E47" s="9">
        <v>43154</v>
      </c>
      <c r="F47" s="6" t="s">
        <v>252</v>
      </c>
      <c r="G47" s="6" t="s">
        <v>248</v>
      </c>
      <c r="H47" s="50" t="s">
        <v>253</v>
      </c>
      <c r="I47" s="30">
        <v>26</v>
      </c>
      <c r="J47" s="5">
        <v>26</v>
      </c>
      <c r="K47" s="5">
        <v>26</v>
      </c>
      <c r="L47" s="5">
        <v>26</v>
      </c>
      <c r="AL47" s="69">
        <f aca="true" t="shared" si="4" ref="AL47:AL48">SUM(I47:AA47)</f>
        <v>104</v>
      </c>
      <c r="AM47" s="5">
        <f>COUNT(I47:AK47)</f>
        <v>4</v>
      </c>
    </row>
    <row r="48" spans="1:39" ht="15.75" customHeight="1">
      <c r="A48" s="6" t="s">
        <v>244</v>
      </c>
      <c r="B48" s="7" t="s">
        <v>245</v>
      </c>
      <c r="C48" s="7" t="s">
        <v>246</v>
      </c>
      <c r="D48" s="46">
        <v>840003145530513</v>
      </c>
      <c r="E48" s="9">
        <v>43007</v>
      </c>
      <c r="F48" s="6" t="s">
        <v>247</v>
      </c>
      <c r="G48" s="6" t="s">
        <v>248</v>
      </c>
      <c r="H48" s="50" t="s">
        <v>249</v>
      </c>
      <c r="I48" s="30">
        <v>12</v>
      </c>
      <c r="AL48" s="69">
        <f t="shared" si="4"/>
        <v>12</v>
      </c>
      <c r="AM48" s="5">
        <f>COUNT(I48:AK48)</f>
        <v>1</v>
      </c>
    </row>
    <row r="49" spans="1:7" ht="15.75" customHeight="1">
      <c r="A49" s="6"/>
      <c r="B49" s="7"/>
      <c r="C49" s="7"/>
      <c r="E49" s="9"/>
      <c r="F49" s="6"/>
      <c r="G49" s="6"/>
    </row>
    <row r="50" spans="1:52" ht="15.75" customHeight="1">
      <c r="A50" s="1" t="s">
        <v>1</v>
      </c>
      <c r="B50" s="2" t="s">
        <v>5</v>
      </c>
      <c r="C50" s="2" t="s">
        <v>6</v>
      </c>
      <c r="D50" s="3" t="s">
        <v>8</v>
      </c>
      <c r="E50" s="4" t="s">
        <v>9</v>
      </c>
      <c r="F50" s="1" t="s">
        <v>2</v>
      </c>
      <c r="G50" s="1" t="s">
        <v>3</v>
      </c>
      <c r="H50" s="54" t="s">
        <v>10</v>
      </c>
      <c r="I50" s="31" t="s">
        <v>7</v>
      </c>
      <c r="J50" s="1" t="s">
        <v>1061</v>
      </c>
      <c r="K50" s="1" t="s">
        <v>1062</v>
      </c>
      <c r="L50" s="1" t="s">
        <v>1063</v>
      </c>
      <c r="M50" s="1" t="s">
        <v>1064</v>
      </c>
      <c r="N50" s="1" t="s">
        <v>1065</v>
      </c>
      <c r="O50" s="1" t="s">
        <v>1066</v>
      </c>
      <c r="P50" s="1" t="s">
        <v>1067</v>
      </c>
      <c r="Q50" s="1" t="s">
        <v>1068</v>
      </c>
      <c r="R50" s="1" t="s">
        <v>1069</v>
      </c>
      <c r="S50" s="48" t="s">
        <v>1126</v>
      </c>
      <c r="T50" s="48" t="s">
        <v>1125</v>
      </c>
      <c r="U50" s="48" t="s">
        <v>1127</v>
      </c>
      <c r="V50" s="48" t="s">
        <v>1128</v>
      </c>
      <c r="W50" s="48" t="s">
        <v>1129</v>
      </c>
      <c r="X50" s="48" t="s">
        <v>1130</v>
      </c>
      <c r="Y50" s="48" t="s">
        <v>1152</v>
      </c>
      <c r="Z50" s="48" t="s">
        <v>1153</v>
      </c>
      <c r="AA50" s="48" t="s">
        <v>1154</v>
      </c>
      <c r="AB50" s="48" t="s">
        <v>1180</v>
      </c>
      <c r="AC50" s="48" t="s">
        <v>1181</v>
      </c>
      <c r="AD50" s="48" t="s">
        <v>1184</v>
      </c>
      <c r="AE50" s="48" t="s">
        <v>1185</v>
      </c>
      <c r="AF50" s="48" t="s">
        <v>1187</v>
      </c>
      <c r="AG50" s="48" t="s">
        <v>1188</v>
      </c>
      <c r="AH50" s="48" t="s">
        <v>1191</v>
      </c>
      <c r="AI50" s="48" t="s">
        <v>1192</v>
      </c>
      <c r="AJ50" s="48" t="s">
        <v>1193</v>
      </c>
      <c r="AK50" s="48" t="s">
        <v>1194</v>
      </c>
      <c r="AL50" s="68" t="s">
        <v>905</v>
      </c>
      <c r="AM50" s="1" t="s">
        <v>1124</v>
      </c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5.75" customHeight="1">
      <c r="A51" s="26" t="s">
        <v>174</v>
      </c>
      <c r="B51" s="27" t="s">
        <v>320</v>
      </c>
      <c r="C51" s="27" t="s">
        <v>369</v>
      </c>
      <c r="D51" s="28">
        <v>840003146144573</v>
      </c>
      <c r="E51" s="29">
        <v>43134</v>
      </c>
      <c r="F51" s="26" t="s">
        <v>370</v>
      </c>
      <c r="G51" s="26" t="s">
        <v>371</v>
      </c>
      <c r="H51" s="50" t="s">
        <v>372</v>
      </c>
      <c r="I51" s="30">
        <v>15</v>
      </c>
      <c r="J51" s="30"/>
      <c r="K51" s="30"/>
      <c r="L51" s="87">
        <v>26</v>
      </c>
      <c r="M51" s="87">
        <v>32</v>
      </c>
      <c r="N51" s="87">
        <v>26</v>
      </c>
      <c r="O51" s="75">
        <v>16</v>
      </c>
      <c r="P51" s="87">
        <v>30</v>
      </c>
      <c r="Q51" s="87">
        <v>30</v>
      </c>
      <c r="R51" s="30"/>
      <c r="S51" s="87">
        <v>38</v>
      </c>
      <c r="T51" s="87">
        <v>38</v>
      </c>
      <c r="U51" s="87">
        <v>30</v>
      </c>
      <c r="V51" s="87">
        <v>44</v>
      </c>
      <c r="W51" s="30"/>
      <c r="X51" s="30"/>
      <c r="Y51" s="87">
        <v>26</v>
      </c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69">
        <f>SUM(P51:Y51)+L51+M51+N51</f>
        <v>320</v>
      </c>
      <c r="AM51" s="5">
        <f>COUNT(I51:AK51)</f>
        <v>12</v>
      </c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39" ht="15.75" customHeight="1">
      <c r="A52" s="63" t="s">
        <v>174</v>
      </c>
      <c r="B52" s="64" t="s">
        <v>964</v>
      </c>
      <c r="C52" s="64" t="s">
        <v>965</v>
      </c>
      <c r="D52" s="65">
        <v>840003144182615</v>
      </c>
      <c r="E52" s="66">
        <v>43170</v>
      </c>
      <c r="F52" s="63" t="s">
        <v>605</v>
      </c>
      <c r="G52" s="63" t="s">
        <v>963</v>
      </c>
      <c r="H52" s="50" t="s">
        <v>87</v>
      </c>
      <c r="I52" s="30">
        <v>46</v>
      </c>
      <c r="J52" s="63"/>
      <c r="K52" s="63">
        <v>32</v>
      </c>
      <c r="L52" s="63"/>
      <c r="M52" s="63"/>
      <c r="N52" s="63"/>
      <c r="O52" s="63"/>
      <c r="P52" s="63">
        <v>16</v>
      </c>
      <c r="Q52" s="63">
        <v>16</v>
      </c>
      <c r="R52" s="63">
        <v>12</v>
      </c>
      <c r="S52" s="30">
        <v>25</v>
      </c>
      <c r="T52" s="30">
        <v>25</v>
      </c>
      <c r="U52" s="30">
        <v>44</v>
      </c>
      <c r="V52" s="30">
        <v>30</v>
      </c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69">
        <f>SUM(I52:AE52)</f>
        <v>246</v>
      </c>
      <c r="AM52" s="5">
        <f aca="true" t="shared" si="5" ref="AM52:AM56">COUNT(I52:AK52)</f>
        <v>9</v>
      </c>
    </row>
    <row r="53" spans="1:39" ht="15.75" customHeight="1">
      <c r="A53" s="6" t="s">
        <v>174</v>
      </c>
      <c r="B53" s="7" t="s">
        <v>175</v>
      </c>
      <c r="C53" s="7" t="s">
        <v>176</v>
      </c>
      <c r="D53" s="8">
        <v>840003148916492</v>
      </c>
      <c r="E53" s="9">
        <v>43186</v>
      </c>
      <c r="F53" s="6" t="s">
        <v>177</v>
      </c>
      <c r="G53" s="6" t="s">
        <v>178</v>
      </c>
      <c r="H53" s="50" t="s">
        <v>179</v>
      </c>
      <c r="I53" s="30">
        <v>30</v>
      </c>
      <c r="N53" s="5">
        <v>28</v>
      </c>
      <c r="O53" s="5">
        <v>38</v>
      </c>
      <c r="R53" s="5">
        <v>22</v>
      </c>
      <c r="U53" s="5">
        <v>16</v>
      </c>
      <c r="V53" s="5">
        <v>16</v>
      </c>
      <c r="AL53" s="69">
        <f aca="true" t="shared" si="6" ref="AL53:AL56">SUM(I53:AE53)</f>
        <v>150</v>
      </c>
      <c r="AM53" s="5">
        <f t="shared" si="5"/>
        <v>6</v>
      </c>
    </row>
    <row r="54" spans="1:39" ht="15.75" customHeight="1">
      <c r="A54" s="6" t="s">
        <v>174</v>
      </c>
      <c r="C54" s="7"/>
      <c r="D54" s="8">
        <v>840003006382774</v>
      </c>
      <c r="E54" s="9">
        <v>43200</v>
      </c>
      <c r="F54" s="6" t="s">
        <v>952</v>
      </c>
      <c r="G54" s="6" t="s">
        <v>948</v>
      </c>
      <c r="H54" s="50" t="s">
        <v>948</v>
      </c>
      <c r="K54" s="67">
        <v>20</v>
      </c>
      <c r="L54" s="67"/>
      <c r="M54" s="67"/>
      <c r="N54" s="67">
        <v>12</v>
      </c>
      <c r="O54" s="67">
        <v>12</v>
      </c>
      <c r="W54" s="5">
        <v>26</v>
      </c>
      <c r="X54" s="5">
        <v>26</v>
      </c>
      <c r="AL54" s="69">
        <f t="shared" si="6"/>
        <v>96</v>
      </c>
      <c r="AM54" s="5">
        <f t="shared" si="5"/>
        <v>5</v>
      </c>
    </row>
    <row r="55" spans="1:39" ht="15.75" customHeight="1">
      <c r="A55" s="6" t="s">
        <v>174</v>
      </c>
      <c r="B55" s="7" t="s">
        <v>950</v>
      </c>
      <c r="C55" s="7" t="s">
        <v>951</v>
      </c>
      <c r="D55" s="8">
        <v>840003006382774</v>
      </c>
      <c r="E55" s="9">
        <v>43200</v>
      </c>
      <c r="F55" s="6" t="s">
        <v>947</v>
      </c>
      <c r="G55" s="6" t="s">
        <v>948</v>
      </c>
      <c r="H55" s="50" t="s">
        <v>898</v>
      </c>
      <c r="I55" s="30">
        <v>26</v>
      </c>
      <c r="P55" s="67"/>
      <c r="Q55" s="67"/>
      <c r="AL55" s="69">
        <f t="shared" si="6"/>
        <v>26</v>
      </c>
      <c r="AM55" s="5">
        <f t="shared" si="5"/>
        <v>1</v>
      </c>
    </row>
    <row r="56" spans="1:39" ht="15.75" customHeight="1">
      <c r="A56" s="6" t="s">
        <v>174</v>
      </c>
      <c r="B56" s="7" t="s">
        <v>507</v>
      </c>
      <c r="C56" s="7" t="s">
        <v>508</v>
      </c>
      <c r="E56" s="9">
        <v>43179</v>
      </c>
      <c r="F56" s="6" t="s">
        <v>313</v>
      </c>
      <c r="G56" s="6" t="s">
        <v>509</v>
      </c>
      <c r="H56" s="50" t="s">
        <v>510</v>
      </c>
      <c r="I56" s="30">
        <v>18</v>
      </c>
      <c r="AL56" s="69">
        <f t="shared" si="6"/>
        <v>18</v>
      </c>
      <c r="AM56" s="5">
        <f t="shared" si="5"/>
        <v>1</v>
      </c>
    </row>
    <row r="57" spans="1:7" ht="15.75" customHeight="1">
      <c r="A57" s="6"/>
      <c r="B57" s="7"/>
      <c r="C57" s="7"/>
      <c r="E57" s="9"/>
      <c r="F57" s="6"/>
      <c r="G57" s="6"/>
    </row>
    <row r="58" spans="1:52" ht="15.75" customHeight="1">
      <c r="A58" s="1" t="s">
        <v>1</v>
      </c>
      <c r="B58" s="2" t="s">
        <v>5</v>
      </c>
      <c r="C58" s="2" t="s">
        <v>6</v>
      </c>
      <c r="D58" s="3" t="s">
        <v>8</v>
      </c>
      <c r="E58" s="4" t="s">
        <v>9</v>
      </c>
      <c r="F58" s="1" t="s">
        <v>2</v>
      </c>
      <c r="G58" s="1" t="s">
        <v>3</v>
      </c>
      <c r="H58" s="54" t="s">
        <v>10</v>
      </c>
      <c r="I58" s="31" t="s">
        <v>7</v>
      </c>
      <c r="J58" s="1" t="s">
        <v>1058</v>
      </c>
      <c r="K58" s="1" t="s">
        <v>1062</v>
      </c>
      <c r="L58" s="1" t="s">
        <v>1063</v>
      </c>
      <c r="M58" s="1" t="s">
        <v>1064</v>
      </c>
      <c r="N58" s="1" t="s">
        <v>1065</v>
      </c>
      <c r="O58" s="1" t="s">
        <v>1066</v>
      </c>
      <c r="P58" s="1" t="s">
        <v>1067</v>
      </c>
      <c r="Q58" s="1" t="s">
        <v>1068</v>
      </c>
      <c r="R58" s="1" t="s">
        <v>1069</v>
      </c>
      <c r="S58" s="48" t="s">
        <v>1126</v>
      </c>
      <c r="T58" s="48" t="s">
        <v>1125</v>
      </c>
      <c r="U58" s="48" t="s">
        <v>1127</v>
      </c>
      <c r="V58" s="48" t="s">
        <v>1128</v>
      </c>
      <c r="W58" s="48" t="s">
        <v>1129</v>
      </c>
      <c r="X58" s="48" t="s">
        <v>1130</v>
      </c>
      <c r="Y58" s="48" t="s">
        <v>1152</v>
      </c>
      <c r="Z58" s="48" t="s">
        <v>1153</v>
      </c>
      <c r="AA58" s="48" t="s">
        <v>1154</v>
      </c>
      <c r="AB58" s="48" t="s">
        <v>1180</v>
      </c>
      <c r="AC58" s="48" t="s">
        <v>1181</v>
      </c>
      <c r="AD58" s="48" t="s">
        <v>1184</v>
      </c>
      <c r="AE58" s="48" t="s">
        <v>1185</v>
      </c>
      <c r="AF58" s="48" t="s">
        <v>1187</v>
      </c>
      <c r="AG58" s="48" t="s">
        <v>1188</v>
      </c>
      <c r="AH58" s="48" t="s">
        <v>1191</v>
      </c>
      <c r="AI58" s="48" t="s">
        <v>1192</v>
      </c>
      <c r="AJ58" s="48" t="s">
        <v>1193</v>
      </c>
      <c r="AK58" s="48" t="s">
        <v>1194</v>
      </c>
      <c r="AL58" s="68" t="s">
        <v>905</v>
      </c>
      <c r="AM58" s="1" t="s">
        <v>1124</v>
      </c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39" ht="15.75" customHeight="1">
      <c r="A59" s="6" t="s">
        <v>11</v>
      </c>
      <c r="B59" s="7">
        <v>1825</v>
      </c>
      <c r="C59" s="7" t="s">
        <v>625</v>
      </c>
      <c r="D59" s="8">
        <v>840003148893708</v>
      </c>
      <c r="E59" s="9">
        <v>43178</v>
      </c>
      <c r="F59" s="6" t="s">
        <v>626</v>
      </c>
      <c r="G59" s="6" t="s">
        <v>624</v>
      </c>
      <c r="H59" s="50" t="s">
        <v>627</v>
      </c>
      <c r="I59" s="30">
        <v>15</v>
      </c>
      <c r="J59" s="86">
        <v>38</v>
      </c>
      <c r="K59" s="86">
        <v>25</v>
      </c>
      <c r="L59" s="86">
        <v>32</v>
      </c>
      <c r="N59" s="86">
        <v>44</v>
      </c>
      <c r="O59" s="67">
        <v>16</v>
      </c>
      <c r="R59" s="86">
        <v>25</v>
      </c>
      <c r="S59" s="86">
        <v>35</v>
      </c>
      <c r="T59" s="86">
        <v>35</v>
      </c>
      <c r="U59" s="67">
        <v>20</v>
      </c>
      <c r="V59" s="86">
        <v>32</v>
      </c>
      <c r="AC59" s="86">
        <v>32</v>
      </c>
      <c r="AD59" s="67"/>
      <c r="AE59" s="67"/>
      <c r="AF59" s="67"/>
      <c r="AG59" s="67"/>
      <c r="AH59" s="86">
        <v>44</v>
      </c>
      <c r="AI59" s="67"/>
      <c r="AJ59" s="67"/>
      <c r="AK59" s="67"/>
      <c r="AL59" s="69">
        <f>SUM(V59:AH59)+SUM(R59:T59)+SUM(J59:N59)</f>
        <v>342</v>
      </c>
      <c r="AM59" s="5">
        <f aca="true" t="shared" si="7" ref="AM59:AM75">COUNT(I59:AK59)</f>
        <v>13</v>
      </c>
    </row>
    <row r="60" spans="1:39" ht="15.75" customHeight="1">
      <c r="A60" s="6" t="s">
        <v>11</v>
      </c>
      <c r="B60" s="7" t="s">
        <v>311</v>
      </c>
      <c r="C60" s="7" t="s">
        <v>312</v>
      </c>
      <c r="D60" s="8">
        <v>840003148241593</v>
      </c>
      <c r="E60" s="9">
        <v>43205</v>
      </c>
      <c r="F60" s="6" t="s">
        <v>313</v>
      </c>
      <c r="G60" s="6" t="s">
        <v>310</v>
      </c>
      <c r="H60" s="50" t="s">
        <v>314</v>
      </c>
      <c r="I60" s="30">
        <v>20</v>
      </c>
      <c r="M60" s="5">
        <v>35</v>
      </c>
      <c r="N60" s="5">
        <v>30</v>
      </c>
      <c r="O60" s="5">
        <v>44</v>
      </c>
      <c r="P60" s="5">
        <v>20</v>
      </c>
      <c r="Q60" s="5">
        <v>32</v>
      </c>
      <c r="R60" s="5">
        <v>38</v>
      </c>
      <c r="AD60" s="5">
        <v>38</v>
      </c>
      <c r="AE60" s="5">
        <v>38</v>
      </c>
      <c r="AL60" s="69">
        <f>SUM(I60:AE60)</f>
        <v>295</v>
      </c>
      <c r="AM60" s="5">
        <f t="shared" si="7"/>
        <v>9</v>
      </c>
    </row>
    <row r="61" spans="1:39" ht="15.75" customHeight="1">
      <c r="A61" s="6" t="s">
        <v>11</v>
      </c>
      <c r="B61" s="7" t="s">
        <v>64</v>
      </c>
      <c r="C61" s="7" t="s">
        <v>65</v>
      </c>
      <c r="D61" s="8">
        <v>840003013813009</v>
      </c>
      <c r="E61" s="9">
        <v>43210</v>
      </c>
      <c r="F61" s="6" t="s">
        <v>66</v>
      </c>
      <c r="G61" s="6" t="s">
        <v>67</v>
      </c>
      <c r="H61" s="50" t="s">
        <v>68</v>
      </c>
      <c r="I61" s="87">
        <v>16</v>
      </c>
      <c r="M61" s="5">
        <v>12</v>
      </c>
      <c r="N61" s="86">
        <v>16</v>
      </c>
      <c r="O61" s="86">
        <v>30</v>
      </c>
      <c r="P61" s="86">
        <v>32</v>
      </c>
      <c r="Q61" s="86">
        <v>20</v>
      </c>
      <c r="W61" s="86">
        <v>26</v>
      </c>
      <c r="X61" s="86">
        <v>22</v>
      </c>
      <c r="Z61" s="86">
        <v>22</v>
      </c>
      <c r="AA61" s="86">
        <v>32</v>
      </c>
      <c r="AB61" s="86">
        <v>26</v>
      </c>
      <c r="AD61" s="5">
        <v>12</v>
      </c>
      <c r="AE61" s="5">
        <v>12</v>
      </c>
      <c r="AL61" s="69">
        <f>SUM(N61:AB61)+I61</f>
        <v>242</v>
      </c>
      <c r="AM61" s="5">
        <f t="shared" si="7"/>
        <v>13</v>
      </c>
    </row>
    <row r="62" spans="1:39" ht="15.75" customHeight="1">
      <c r="A62" s="6" t="s">
        <v>11</v>
      </c>
      <c r="B62" s="7" t="s">
        <v>622</v>
      </c>
      <c r="C62" s="7" t="s">
        <v>623</v>
      </c>
      <c r="D62" s="8">
        <v>840003148893706</v>
      </c>
      <c r="E62" s="9">
        <v>43192</v>
      </c>
      <c r="F62" s="6" t="s">
        <v>554</v>
      </c>
      <c r="G62" s="6" t="s">
        <v>624</v>
      </c>
      <c r="H62" s="50" t="s">
        <v>16</v>
      </c>
      <c r="I62" s="87">
        <v>12</v>
      </c>
      <c r="L62" s="5">
        <v>6</v>
      </c>
      <c r="N62" s="86">
        <v>12</v>
      </c>
      <c r="O62" s="86">
        <v>12</v>
      </c>
      <c r="S62" s="86">
        <v>20</v>
      </c>
      <c r="T62" s="86">
        <v>20</v>
      </c>
      <c r="U62" s="86">
        <v>32</v>
      </c>
      <c r="V62" s="86">
        <v>20</v>
      </c>
      <c r="Z62" s="86">
        <v>10</v>
      </c>
      <c r="AA62" s="86">
        <v>10</v>
      </c>
      <c r="AH62" s="86">
        <v>12</v>
      </c>
      <c r="AL62" s="69">
        <f>SUM(N62:AH62)+I62</f>
        <v>160</v>
      </c>
      <c r="AM62" s="5">
        <f t="shared" si="7"/>
        <v>11</v>
      </c>
    </row>
    <row r="63" spans="1:39" ht="15.75" customHeight="1">
      <c r="A63" s="6" t="s">
        <v>11</v>
      </c>
      <c r="B63" s="7" t="s">
        <v>772</v>
      </c>
      <c r="C63" s="7" t="s">
        <v>974</v>
      </c>
      <c r="D63" s="8">
        <v>840003137911976</v>
      </c>
      <c r="E63" s="9">
        <v>43164</v>
      </c>
      <c r="F63" s="6" t="s">
        <v>252</v>
      </c>
      <c r="G63" s="6" t="s">
        <v>248</v>
      </c>
      <c r="I63" s="30">
        <v>18</v>
      </c>
      <c r="J63" s="5">
        <v>25</v>
      </c>
      <c r="K63" s="5">
        <v>50</v>
      </c>
      <c r="L63" s="5">
        <v>20</v>
      </c>
      <c r="AL63" s="69">
        <f>SUM(I63:AE63)</f>
        <v>113</v>
      </c>
      <c r="AM63" s="5">
        <f t="shared" si="7"/>
        <v>4</v>
      </c>
    </row>
    <row r="64" spans="1:39" ht="15.75" customHeight="1">
      <c r="A64" s="6" t="s">
        <v>11</v>
      </c>
      <c r="B64" s="7">
        <v>1218</v>
      </c>
      <c r="C64" s="7" t="s">
        <v>976</v>
      </c>
      <c r="D64" s="11">
        <v>840003143260235</v>
      </c>
      <c r="E64" s="9">
        <v>43115</v>
      </c>
      <c r="F64" s="6" t="s">
        <v>977</v>
      </c>
      <c r="G64" s="6" t="s">
        <v>975</v>
      </c>
      <c r="H64" s="50" t="s">
        <v>978</v>
      </c>
      <c r="Z64" s="5">
        <v>32</v>
      </c>
      <c r="AA64" s="5">
        <v>22</v>
      </c>
      <c r="AH64" s="5">
        <v>10</v>
      </c>
      <c r="AJ64" s="5">
        <v>26</v>
      </c>
      <c r="AL64" s="69">
        <f>SUM(I64:AJ64)</f>
        <v>90</v>
      </c>
      <c r="AM64" s="5">
        <f t="shared" si="7"/>
        <v>4</v>
      </c>
    </row>
    <row r="65" spans="1:39" ht="15.75" customHeight="1">
      <c r="A65" s="6" t="s">
        <v>11</v>
      </c>
      <c r="B65" s="7">
        <v>809</v>
      </c>
      <c r="C65" s="7" t="s">
        <v>109</v>
      </c>
      <c r="E65" s="9">
        <v>43116</v>
      </c>
      <c r="F65" s="6" t="s">
        <v>110</v>
      </c>
      <c r="G65" s="6" t="s">
        <v>111</v>
      </c>
      <c r="H65" s="50" t="s">
        <v>112</v>
      </c>
      <c r="I65" s="30">
        <v>40</v>
      </c>
      <c r="K65" s="5">
        <v>22</v>
      </c>
      <c r="AL65" s="69">
        <f aca="true" t="shared" si="8" ref="AL65:AL70">SUM(I65:AE65)</f>
        <v>62</v>
      </c>
      <c r="AM65" s="5">
        <f t="shared" si="7"/>
        <v>2</v>
      </c>
    </row>
    <row r="66" spans="1:39" ht="15.75" customHeight="1">
      <c r="A66" s="6" t="s">
        <v>11</v>
      </c>
      <c r="B66" s="7">
        <v>288</v>
      </c>
      <c r="C66" s="7" t="s">
        <v>1074</v>
      </c>
      <c r="E66" s="9">
        <v>43103</v>
      </c>
      <c r="F66" s="6" t="s">
        <v>370</v>
      </c>
      <c r="G66" s="6" t="s">
        <v>512</v>
      </c>
      <c r="H66" s="50" t="s">
        <v>1075</v>
      </c>
      <c r="K66" s="5">
        <v>10</v>
      </c>
      <c r="W66" s="5">
        <v>16</v>
      </c>
      <c r="X66" s="5">
        <v>26</v>
      </c>
      <c r="AL66" s="69">
        <f t="shared" si="8"/>
        <v>52</v>
      </c>
      <c r="AM66" s="5">
        <f t="shared" si="7"/>
        <v>3</v>
      </c>
    </row>
    <row r="67" spans="1:39" ht="15.75" customHeight="1">
      <c r="A67" s="6" t="s">
        <v>11</v>
      </c>
      <c r="B67" s="7">
        <v>8909</v>
      </c>
      <c r="C67" s="7" t="s">
        <v>1150</v>
      </c>
      <c r="D67" s="11">
        <v>840003147649527</v>
      </c>
      <c r="E67" s="9">
        <v>43193</v>
      </c>
      <c r="F67" s="6" t="s">
        <v>1149</v>
      </c>
      <c r="G67" s="6" t="s">
        <v>193</v>
      </c>
      <c r="H67" s="50" t="s">
        <v>1151</v>
      </c>
      <c r="M67" s="5">
        <v>50</v>
      </c>
      <c r="AL67" s="69">
        <f t="shared" si="8"/>
        <v>50</v>
      </c>
      <c r="AM67" s="5">
        <f t="shared" si="7"/>
        <v>1</v>
      </c>
    </row>
    <row r="68" spans="1:39" ht="15.75" customHeight="1">
      <c r="A68" s="6" t="s">
        <v>11</v>
      </c>
      <c r="B68" s="7" t="s">
        <v>12</v>
      </c>
      <c r="C68" s="7" t="s">
        <v>13</v>
      </c>
      <c r="D68" s="8">
        <v>840003150300117</v>
      </c>
      <c r="E68" s="9">
        <v>43250</v>
      </c>
      <c r="F68" s="6" t="s">
        <v>14</v>
      </c>
      <c r="G68" s="6" t="s">
        <v>15</v>
      </c>
      <c r="H68" s="50" t="s">
        <v>16</v>
      </c>
      <c r="I68" s="30">
        <v>12</v>
      </c>
      <c r="S68" s="5">
        <v>15</v>
      </c>
      <c r="T68" s="5">
        <v>15</v>
      </c>
      <c r="AL68" s="69">
        <f t="shared" si="8"/>
        <v>42</v>
      </c>
      <c r="AM68" s="5">
        <f t="shared" si="7"/>
        <v>3</v>
      </c>
    </row>
    <row r="69" spans="1:39" ht="15.75" customHeight="1">
      <c r="A69" s="6" t="s">
        <v>11</v>
      </c>
      <c r="B69" s="7">
        <v>811</v>
      </c>
      <c r="C69" s="7" t="s">
        <v>396</v>
      </c>
      <c r="E69" s="9">
        <v>43157</v>
      </c>
      <c r="F69" s="6" t="s">
        <v>391</v>
      </c>
      <c r="G69" s="6" t="s">
        <v>392</v>
      </c>
      <c r="H69" s="50" t="s">
        <v>397</v>
      </c>
      <c r="I69" s="30">
        <v>12</v>
      </c>
      <c r="K69" s="5">
        <v>20</v>
      </c>
      <c r="AL69" s="69">
        <f t="shared" si="8"/>
        <v>32</v>
      </c>
      <c r="AM69" s="5">
        <f t="shared" si="7"/>
        <v>2</v>
      </c>
    </row>
    <row r="70" spans="1:39" ht="15.75" customHeight="1">
      <c r="A70" s="6" t="s">
        <v>11</v>
      </c>
      <c r="B70" s="7">
        <v>3108</v>
      </c>
      <c r="C70" s="7" t="s">
        <v>619</v>
      </c>
      <c r="D70" s="8">
        <v>840003144182870</v>
      </c>
      <c r="E70" s="9">
        <v>43169</v>
      </c>
      <c r="F70" s="6" t="s">
        <v>620</v>
      </c>
      <c r="G70" s="6" t="s">
        <v>617</v>
      </c>
      <c r="H70" s="50" t="s">
        <v>621</v>
      </c>
      <c r="I70" s="30">
        <v>12</v>
      </c>
      <c r="K70" s="5">
        <v>15</v>
      </c>
      <c r="AL70" s="69">
        <f t="shared" si="8"/>
        <v>27</v>
      </c>
      <c r="AM70" s="5">
        <f t="shared" si="7"/>
        <v>2</v>
      </c>
    </row>
    <row r="71" spans="1:39" ht="15.75" customHeight="1">
      <c r="A71" s="6" t="s">
        <v>11</v>
      </c>
      <c r="B71" s="7">
        <v>1823</v>
      </c>
      <c r="C71" s="7" t="s">
        <v>390</v>
      </c>
      <c r="D71" s="8">
        <v>840003201786156</v>
      </c>
      <c r="E71" s="9">
        <v>43233</v>
      </c>
      <c r="F71" s="6" t="s">
        <v>391</v>
      </c>
      <c r="G71" s="6" t="s">
        <v>392</v>
      </c>
      <c r="H71" s="50" t="s">
        <v>393</v>
      </c>
      <c r="I71" s="30">
        <v>15</v>
      </c>
      <c r="K71" s="5">
        <v>6</v>
      </c>
      <c r="AH71" s="5">
        <v>6</v>
      </c>
      <c r="AL71" s="69">
        <f>SUM(I71:AI71)</f>
        <v>27</v>
      </c>
      <c r="AM71" s="5">
        <f t="shared" si="7"/>
        <v>3</v>
      </c>
    </row>
    <row r="72" spans="1:39" ht="15.75" customHeight="1">
      <c r="A72" s="6" t="s">
        <v>11</v>
      </c>
      <c r="B72" s="7">
        <v>228</v>
      </c>
      <c r="C72" s="7" t="s">
        <v>490</v>
      </c>
      <c r="D72" s="8">
        <v>840003201445709</v>
      </c>
      <c r="E72" s="9">
        <v>43153</v>
      </c>
      <c r="F72" s="6" t="s">
        <v>487</v>
      </c>
      <c r="G72" s="6" t="s">
        <v>488</v>
      </c>
      <c r="H72" s="50" t="s">
        <v>489</v>
      </c>
      <c r="I72" s="30">
        <v>6</v>
      </c>
      <c r="AL72" s="69">
        <f>SUM(I72:AE72)</f>
        <v>6</v>
      </c>
      <c r="AM72" s="5">
        <f t="shared" si="7"/>
        <v>1</v>
      </c>
    </row>
    <row r="73" spans="1:39" ht="15.75" customHeight="1">
      <c r="A73" s="6" t="s">
        <v>11</v>
      </c>
      <c r="B73" s="7" t="s">
        <v>628</v>
      </c>
      <c r="C73" s="7" t="s">
        <v>629</v>
      </c>
      <c r="D73" s="8">
        <v>840003148893707</v>
      </c>
      <c r="E73" s="9">
        <v>43224</v>
      </c>
      <c r="F73" s="6" t="s">
        <v>626</v>
      </c>
      <c r="G73" s="6" t="s">
        <v>624</v>
      </c>
      <c r="H73" s="50" t="s">
        <v>630</v>
      </c>
      <c r="AL73" s="69">
        <f>SUM(I73:AE73)</f>
        <v>0</v>
      </c>
      <c r="AM73" s="5">
        <f t="shared" si="7"/>
        <v>0</v>
      </c>
    </row>
    <row r="74" spans="1:39" ht="15.75" customHeight="1">
      <c r="A74" s="6" t="s">
        <v>11</v>
      </c>
      <c r="B74" s="7">
        <v>1816</v>
      </c>
      <c r="C74" s="7" t="s">
        <v>394</v>
      </c>
      <c r="D74" s="8">
        <v>840003140931191</v>
      </c>
      <c r="E74" s="9">
        <v>43179</v>
      </c>
      <c r="F74" s="6" t="s">
        <v>391</v>
      </c>
      <c r="G74" s="6" t="s">
        <v>392</v>
      </c>
      <c r="H74" s="50" t="s">
        <v>395</v>
      </c>
      <c r="AL74" s="69">
        <f>SUM(I74:AE74)</f>
        <v>0</v>
      </c>
      <c r="AM74" s="5">
        <f t="shared" si="7"/>
        <v>0</v>
      </c>
    </row>
    <row r="75" spans="1:39" ht="15.75" customHeight="1">
      <c r="A75" s="6" t="s">
        <v>11</v>
      </c>
      <c r="B75" s="7">
        <v>7216</v>
      </c>
      <c r="C75" s="7" t="s">
        <v>568</v>
      </c>
      <c r="E75" s="9">
        <v>42987</v>
      </c>
      <c r="F75" s="6" t="s">
        <v>569</v>
      </c>
      <c r="G75" s="6" t="s">
        <v>570</v>
      </c>
      <c r="H75" s="50" t="s">
        <v>571</v>
      </c>
      <c r="AL75" s="69">
        <f>SUM(I75:AC75)</f>
        <v>0</v>
      </c>
      <c r="AM75" s="5">
        <f t="shared" si="7"/>
        <v>0</v>
      </c>
    </row>
    <row r="76" spans="1:7" ht="15.75" customHeight="1">
      <c r="A76" s="6"/>
      <c r="B76" s="7"/>
      <c r="C76" s="7"/>
      <c r="D76" s="8"/>
      <c r="E76" s="9"/>
      <c r="F76" s="6"/>
      <c r="G76" s="6"/>
    </row>
    <row r="77" spans="1:52" ht="15.75" customHeight="1">
      <c r="A77" s="1" t="s">
        <v>1</v>
      </c>
      <c r="B77" s="2" t="s">
        <v>5</v>
      </c>
      <c r="C77" s="2" t="s">
        <v>6</v>
      </c>
      <c r="D77" s="3" t="s">
        <v>8</v>
      </c>
      <c r="E77" s="4" t="s">
        <v>9</v>
      </c>
      <c r="F77" s="1" t="s">
        <v>2</v>
      </c>
      <c r="G77" s="1" t="s">
        <v>3</v>
      </c>
      <c r="H77" s="54" t="s">
        <v>10</v>
      </c>
      <c r="I77" s="31" t="s">
        <v>7</v>
      </c>
      <c r="J77" s="1" t="s">
        <v>1059</v>
      </c>
      <c r="K77" s="1" t="s">
        <v>1062</v>
      </c>
      <c r="L77" s="1" t="s">
        <v>1063</v>
      </c>
      <c r="M77" s="1" t="s">
        <v>1064</v>
      </c>
      <c r="N77" s="1" t="s">
        <v>1065</v>
      </c>
      <c r="O77" s="1" t="s">
        <v>1066</v>
      </c>
      <c r="P77" s="1" t="s">
        <v>1067</v>
      </c>
      <c r="Q77" s="1" t="s">
        <v>1068</v>
      </c>
      <c r="R77" s="1" t="s">
        <v>1069</v>
      </c>
      <c r="S77" s="48" t="s">
        <v>1126</v>
      </c>
      <c r="T77" s="48" t="s">
        <v>1125</v>
      </c>
      <c r="U77" s="48" t="s">
        <v>1127</v>
      </c>
      <c r="V77" s="48" t="s">
        <v>1128</v>
      </c>
      <c r="W77" s="48" t="s">
        <v>1129</v>
      </c>
      <c r="X77" s="48" t="s">
        <v>1130</v>
      </c>
      <c r="Y77" s="48" t="s">
        <v>1152</v>
      </c>
      <c r="Z77" s="48" t="s">
        <v>1153</v>
      </c>
      <c r="AA77" s="48" t="s">
        <v>1154</v>
      </c>
      <c r="AB77" s="48" t="s">
        <v>1180</v>
      </c>
      <c r="AC77" s="48" t="s">
        <v>1181</v>
      </c>
      <c r="AD77" s="48" t="s">
        <v>1184</v>
      </c>
      <c r="AE77" s="48" t="s">
        <v>1185</v>
      </c>
      <c r="AF77" s="48" t="s">
        <v>1187</v>
      </c>
      <c r="AG77" s="48" t="s">
        <v>1188</v>
      </c>
      <c r="AH77" s="48" t="s">
        <v>1191</v>
      </c>
      <c r="AI77" s="48" t="s">
        <v>1192</v>
      </c>
      <c r="AJ77" s="48" t="s">
        <v>1193</v>
      </c>
      <c r="AK77" s="48" t="s">
        <v>1194</v>
      </c>
      <c r="AL77" s="68" t="s">
        <v>905</v>
      </c>
      <c r="AM77" s="1" t="s">
        <v>1124</v>
      </c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39" ht="15.75" customHeight="1">
      <c r="A78" s="6" t="s">
        <v>48</v>
      </c>
      <c r="B78" s="7" t="s">
        <v>590</v>
      </c>
      <c r="C78" s="7" t="s">
        <v>593</v>
      </c>
      <c r="D78" s="8">
        <v>840003200173932</v>
      </c>
      <c r="E78" s="9">
        <v>43174</v>
      </c>
      <c r="F78" s="6" t="s">
        <v>45</v>
      </c>
      <c r="G78" s="6" t="s">
        <v>588</v>
      </c>
      <c r="H78" s="50" t="s">
        <v>592</v>
      </c>
      <c r="L78" s="5">
        <v>73</v>
      </c>
      <c r="U78" s="5">
        <v>85</v>
      </c>
      <c r="V78" s="5">
        <v>85</v>
      </c>
      <c r="Y78" s="5">
        <v>95</v>
      </c>
      <c r="Z78" s="5">
        <v>89</v>
      </c>
      <c r="AA78" s="5">
        <v>83</v>
      </c>
      <c r="AD78" s="5">
        <v>95</v>
      </c>
      <c r="AE78" s="5">
        <v>90</v>
      </c>
      <c r="AL78" s="69">
        <f>SUM(I78:AE78)</f>
        <v>695</v>
      </c>
      <c r="AM78" s="5">
        <f aca="true" t="shared" si="9" ref="AM78:AM111">COUNT(I78:AK78)</f>
        <v>8</v>
      </c>
    </row>
    <row r="79" spans="1:39" ht="15.75" customHeight="1">
      <c r="A79" s="6" t="s">
        <v>48</v>
      </c>
      <c r="B79" s="7" t="s">
        <v>579</v>
      </c>
      <c r="C79" s="7">
        <v>396099</v>
      </c>
      <c r="D79" s="8">
        <v>840003203549884</v>
      </c>
      <c r="E79" s="9">
        <v>43151</v>
      </c>
      <c r="F79" s="6" t="s">
        <v>576</v>
      </c>
      <c r="G79" s="6" t="s">
        <v>577</v>
      </c>
      <c r="H79" s="50" t="s">
        <v>529</v>
      </c>
      <c r="I79" s="30">
        <v>112</v>
      </c>
      <c r="J79" s="5">
        <v>20</v>
      </c>
      <c r="K79" s="5">
        <v>26</v>
      </c>
      <c r="M79" s="5">
        <v>94</v>
      </c>
      <c r="N79" s="5">
        <v>66</v>
      </c>
      <c r="O79" s="5">
        <v>66</v>
      </c>
      <c r="R79" s="5">
        <v>50</v>
      </c>
      <c r="AL79" s="69">
        <f>SUM(I79:AE79)</f>
        <v>434</v>
      </c>
      <c r="AM79" s="5">
        <f t="shared" si="9"/>
        <v>7</v>
      </c>
    </row>
    <row r="80" spans="1:39" ht="15.75" customHeight="1">
      <c r="A80" s="6" t="s">
        <v>48</v>
      </c>
      <c r="B80" s="7" t="s">
        <v>293</v>
      </c>
      <c r="C80" s="7">
        <v>394472</v>
      </c>
      <c r="D80" s="8">
        <v>840003140530633</v>
      </c>
      <c r="E80" s="9">
        <v>43171</v>
      </c>
      <c r="F80" s="6" t="s">
        <v>291</v>
      </c>
      <c r="G80" s="6" t="s">
        <v>292</v>
      </c>
      <c r="H80" s="50" t="s">
        <v>294</v>
      </c>
      <c r="I80" s="30">
        <v>40</v>
      </c>
      <c r="J80" s="5">
        <v>12</v>
      </c>
      <c r="L80" s="5">
        <v>12</v>
      </c>
      <c r="S80" s="5">
        <v>46</v>
      </c>
      <c r="T80" s="5">
        <v>36</v>
      </c>
      <c r="U80" s="5">
        <v>25</v>
      </c>
      <c r="V80" s="5">
        <v>25</v>
      </c>
      <c r="Y80" s="5">
        <v>25</v>
      </c>
      <c r="Z80" s="5">
        <v>30</v>
      </c>
      <c r="AA80" s="5">
        <v>55</v>
      </c>
      <c r="AL80" s="69">
        <f>SUM(I80:AC80)</f>
        <v>306</v>
      </c>
      <c r="AM80" s="5">
        <f t="shared" si="9"/>
        <v>10</v>
      </c>
    </row>
    <row r="81" spans="1:39" ht="15.75" customHeight="1">
      <c r="A81" s="6" t="s">
        <v>48</v>
      </c>
      <c r="B81" s="12" t="s">
        <v>1053</v>
      </c>
      <c r="C81" s="7"/>
      <c r="D81" s="8">
        <v>840003144147970</v>
      </c>
      <c r="E81" s="9">
        <v>43528</v>
      </c>
      <c r="F81" s="6" t="s">
        <v>806</v>
      </c>
      <c r="G81" s="6" t="s">
        <v>599</v>
      </c>
      <c r="H81" s="50" t="s">
        <v>1133</v>
      </c>
      <c r="S81" s="5">
        <v>30</v>
      </c>
      <c r="T81" s="5">
        <v>18</v>
      </c>
      <c r="U81" s="5">
        <v>20</v>
      </c>
      <c r="V81" s="5">
        <v>20</v>
      </c>
      <c r="Z81" s="5">
        <v>12</v>
      </c>
      <c r="AA81" s="5">
        <v>12</v>
      </c>
      <c r="AD81" s="5">
        <v>20</v>
      </c>
      <c r="AE81" s="5">
        <v>15</v>
      </c>
      <c r="AG81" s="5">
        <v>40</v>
      </c>
      <c r="AJ81" s="5">
        <v>32</v>
      </c>
      <c r="AL81" s="69">
        <f>SUM(I81:AJ81)</f>
        <v>219</v>
      </c>
      <c r="AM81" s="5">
        <f t="shared" si="9"/>
        <v>10</v>
      </c>
    </row>
    <row r="82" spans="1:39" ht="15.75" customHeight="1">
      <c r="A82" s="6" t="s">
        <v>48</v>
      </c>
      <c r="B82" s="7" t="s">
        <v>341</v>
      </c>
      <c r="C82" s="7">
        <v>396063</v>
      </c>
      <c r="D82" s="8">
        <v>840003143192219</v>
      </c>
      <c r="E82" s="9">
        <v>43168</v>
      </c>
      <c r="F82" s="6" t="s">
        <v>342</v>
      </c>
      <c r="G82" s="6" t="s">
        <v>343</v>
      </c>
      <c r="H82" s="50" t="s">
        <v>344</v>
      </c>
      <c r="I82" s="87">
        <v>24</v>
      </c>
      <c r="K82" s="86">
        <v>20</v>
      </c>
      <c r="L82" s="86">
        <v>25</v>
      </c>
      <c r="M82" s="86">
        <v>20</v>
      </c>
      <c r="N82" s="86">
        <v>20</v>
      </c>
      <c r="O82" s="86">
        <v>16</v>
      </c>
      <c r="R82" s="86">
        <v>18</v>
      </c>
      <c r="Y82" s="5">
        <v>15</v>
      </c>
      <c r="AB82" s="86">
        <v>20</v>
      </c>
      <c r="AC82" s="86">
        <v>26</v>
      </c>
      <c r="AD82" s="5">
        <v>15</v>
      </c>
      <c r="AE82" s="86">
        <v>25</v>
      </c>
      <c r="AF82" s="67"/>
      <c r="AG82" s="67"/>
      <c r="AH82" s="67"/>
      <c r="AI82" s="67"/>
      <c r="AJ82" s="67"/>
      <c r="AK82" s="67"/>
      <c r="AL82" s="69">
        <f>SUM(I82:R82)+AB82+AC82+AE82</f>
        <v>214</v>
      </c>
      <c r="AM82" s="5">
        <f t="shared" si="9"/>
        <v>12</v>
      </c>
    </row>
    <row r="83" spans="1:39" ht="15.75" customHeight="1">
      <c r="A83" s="6" t="s">
        <v>48</v>
      </c>
      <c r="B83" s="7" t="s">
        <v>595</v>
      </c>
      <c r="C83" s="7">
        <v>395727</v>
      </c>
      <c r="D83" s="8">
        <v>840003148294062</v>
      </c>
      <c r="E83" s="9">
        <v>43174</v>
      </c>
      <c r="F83" s="6" t="s">
        <v>596</v>
      </c>
      <c r="G83" s="6" t="s">
        <v>597</v>
      </c>
      <c r="H83" s="50" t="s">
        <v>598</v>
      </c>
      <c r="M83" s="5">
        <v>12</v>
      </c>
      <c r="N83" s="5">
        <v>12</v>
      </c>
      <c r="O83" s="5">
        <v>12</v>
      </c>
      <c r="P83" s="5">
        <v>12</v>
      </c>
      <c r="Q83" s="5">
        <v>12</v>
      </c>
      <c r="R83" s="5">
        <v>6</v>
      </c>
      <c r="S83" s="5">
        <v>24</v>
      </c>
      <c r="T83" s="5">
        <v>24</v>
      </c>
      <c r="AL83" s="69">
        <f>SUM(I83:AE83)</f>
        <v>114</v>
      </c>
      <c r="AM83" s="5">
        <f t="shared" si="9"/>
        <v>8</v>
      </c>
    </row>
    <row r="84" spans="1:39" ht="15.75" customHeight="1">
      <c r="A84" s="6" t="s">
        <v>48</v>
      </c>
      <c r="B84" s="7" t="s">
        <v>149</v>
      </c>
      <c r="C84" s="7" t="s">
        <v>150</v>
      </c>
      <c r="D84" s="8">
        <v>840003008585113</v>
      </c>
      <c r="E84" s="9">
        <v>43176</v>
      </c>
      <c r="F84" s="6" t="s">
        <v>146</v>
      </c>
      <c r="G84" s="6" t="s">
        <v>147</v>
      </c>
      <c r="H84" s="50" t="s">
        <v>87</v>
      </c>
      <c r="I84" s="30">
        <v>24</v>
      </c>
      <c r="W84" s="5">
        <v>16</v>
      </c>
      <c r="X84" s="5">
        <v>16</v>
      </c>
      <c r="AH84" s="5">
        <v>32</v>
      </c>
      <c r="AI84" s="5">
        <v>20</v>
      </c>
      <c r="AL84" s="69">
        <f>SUM(I84:AI84)</f>
        <v>108</v>
      </c>
      <c r="AM84" s="5">
        <f t="shared" si="9"/>
        <v>5</v>
      </c>
    </row>
    <row r="85" spans="1:39" ht="15.75" customHeight="1">
      <c r="A85" s="6" t="s">
        <v>48</v>
      </c>
      <c r="B85" s="7" t="s">
        <v>301</v>
      </c>
      <c r="C85" s="7" t="s">
        <v>413</v>
      </c>
      <c r="D85" s="8">
        <v>840003143192181</v>
      </c>
      <c r="E85" s="9">
        <v>43156</v>
      </c>
      <c r="F85" s="6" t="s">
        <v>406</v>
      </c>
      <c r="G85" s="6" t="s">
        <v>407</v>
      </c>
      <c r="H85" s="50" t="s">
        <v>87</v>
      </c>
      <c r="I85" s="30">
        <v>28</v>
      </c>
      <c r="R85" s="5">
        <v>20</v>
      </c>
      <c r="Y85" s="5">
        <v>16</v>
      </c>
      <c r="AL85" s="69">
        <f aca="true" t="shared" si="10" ref="AL85:AL111">SUM(I85:AE85)</f>
        <v>64</v>
      </c>
      <c r="AM85" s="5">
        <f t="shared" si="9"/>
        <v>3</v>
      </c>
    </row>
    <row r="86" spans="1:39" ht="15.75" customHeight="1">
      <c r="A86" s="6" t="s">
        <v>48</v>
      </c>
      <c r="B86" s="7" t="s">
        <v>485</v>
      </c>
      <c r="C86" s="7" t="s">
        <v>486</v>
      </c>
      <c r="D86" s="8">
        <v>840003201445710</v>
      </c>
      <c r="E86" s="9">
        <v>43183</v>
      </c>
      <c r="F86" s="6" t="s">
        <v>487</v>
      </c>
      <c r="G86" s="6" t="s">
        <v>488</v>
      </c>
      <c r="H86" s="50" t="s">
        <v>489</v>
      </c>
      <c r="I86" s="30">
        <v>48</v>
      </c>
      <c r="AL86" s="69">
        <f t="shared" si="10"/>
        <v>48</v>
      </c>
      <c r="AM86" s="5">
        <f t="shared" si="9"/>
        <v>1</v>
      </c>
    </row>
    <row r="87" spans="1:39" ht="15.75" customHeight="1">
      <c r="A87" s="6" t="s">
        <v>48</v>
      </c>
      <c r="C87" s="7">
        <v>397702</v>
      </c>
      <c r="D87" s="8">
        <v>840003204667740</v>
      </c>
      <c r="E87" s="9">
        <v>43194</v>
      </c>
      <c r="F87" s="6" t="s">
        <v>1116</v>
      </c>
      <c r="G87" s="6" t="s">
        <v>1117</v>
      </c>
      <c r="P87" s="5">
        <v>12</v>
      </c>
      <c r="Q87" s="5">
        <v>12</v>
      </c>
      <c r="R87" s="5">
        <v>12</v>
      </c>
      <c r="AL87" s="69">
        <f t="shared" si="10"/>
        <v>36</v>
      </c>
      <c r="AM87" s="5">
        <f t="shared" si="9"/>
        <v>3</v>
      </c>
    </row>
    <row r="88" spans="1:39" ht="15.75" customHeight="1">
      <c r="A88" s="6" t="s">
        <v>48</v>
      </c>
      <c r="B88" s="7" t="s">
        <v>946</v>
      </c>
      <c r="C88" s="7">
        <v>395026</v>
      </c>
      <c r="D88" s="8">
        <v>840003006382759</v>
      </c>
      <c r="E88" s="9">
        <v>43217</v>
      </c>
      <c r="F88" s="6" t="s">
        <v>947</v>
      </c>
      <c r="G88" s="6" t="s">
        <v>948</v>
      </c>
      <c r="H88" s="50" t="s">
        <v>668</v>
      </c>
      <c r="I88" s="30">
        <v>7</v>
      </c>
      <c r="W88" s="5">
        <v>12</v>
      </c>
      <c r="X88" s="5">
        <v>12</v>
      </c>
      <c r="AL88" s="69">
        <f t="shared" si="10"/>
        <v>31</v>
      </c>
      <c r="AM88" s="5">
        <f t="shared" si="9"/>
        <v>3</v>
      </c>
    </row>
    <row r="89" spans="1:39" ht="15.75" customHeight="1">
      <c r="A89" s="6" t="s">
        <v>48</v>
      </c>
      <c r="B89" s="7" t="s">
        <v>543</v>
      </c>
      <c r="C89" s="7">
        <v>396281</v>
      </c>
      <c r="D89" s="8">
        <v>840003146669219</v>
      </c>
      <c r="E89" s="9">
        <v>43225</v>
      </c>
      <c r="F89" s="6" t="s">
        <v>544</v>
      </c>
      <c r="G89" s="6" t="s">
        <v>545</v>
      </c>
      <c r="H89" s="50" t="s">
        <v>546</v>
      </c>
      <c r="I89" s="30">
        <v>24</v>
      </c>
      <c r="AL89" s="69">
        <f t="shared" si="10"/>
        <v>24</v>
      </c>
      <c r="AM89" s="5">
        <f t="shared" si="9"/>
        <v>1</v>
      </c>
    </row>
    <row r="90" spans="1:39" ht="15.75" customHeight="1">
      <c r="A90" s="6" t="s">
        <v>48</v>
      </c>
      <c r="B90" s="12" t="s">
        <v>998</v>
      </c>
      <c r="C90" s="7" t="s">
        <v>999</v>
      </c>
      <c r="D90" s="8">
        <v>840003140563509</v>
      </c>
      <c r="E90" s="9">
        <v>43190</v>
      </c>
      <c r="F90" s="6" t="s">
        <v>995</v>
      </c>
      <c r="G90" s="6" t="s">
        <v>996</v>
      </c>
      <c r="H90" s="50" t="s">
        <v>1000</v>
      </c>
      <c r="U90" s="5">
        <v>12</v>
      </c>
      <c r="V90" s="5">
        <v>12</v>
      </c>
      <c r="AL90" s="69">
        <f t="shared" si="10"/>
        <v>24</v>
      </c>
      <c r="AM90" s="5">
        <f t="shared" si="9"/>
        <v>2</v>
      </c>
    </row>
    <row r="91" spans="1:39" ht="15.75" customHeight="1">
      <c r="A91" s="6" t="s">
        <v>48</v>
      </c>
      <c r="B91" s="7" t="s">
        <v>402</v>
      </c>
      <c r="C91" s="7" t="s">
        <v>542</v>
      </c>
      <c r="D91" s="8">
        <v>840003128686206</v>
      </c>
      <c r="E91" s="9">
        <v>43208</v>
      </c>
      <c r="F91" s="6" t="s">
        <v>538</v>
      </c>
      <c r="G91" s="6" t="s">
        <v>539</v>
      </c>
      <c r="H91" s="50" t="s">
        <v>540</v>
      </c>
      <c r="I91" s="30">
        <v>14</v>
      </c>
      <c r="L91" s="5">
        <v>6</v>
      </c>
      <c r="AL91" s="69">
        <f t="shared" si="10"/>
        <v>20</v>
      </c>
      <c r="AM91" s="5">
        <f t="shared" si="9"/>
        <v>2</v>
      </c>
    </row>
    <row r="92" spans="1:39" ht="15.75" customHeight="1">
      <c r="A92" s="6" t="s">
        <v>48</v>
      </c>
      <c r="B92" s="7" t="s">
        <v>276</v>
      </c>
      <c r="C92" s="7" t="s">
        <v>277</v>
      </c>
      <c r="D92" s="8">
        <v>840003151992317</v>
      </c>
      <c r="E92" s="9">
        <v>43160</v>
      </c>
      <c r="F92" s="6" t="s">
        <v>272</v>
      </c>
      <c r="G92" s="6" t="s">
        <v>273</v>
      </c>
      <c r="H92" s="50" t="s">
        <v>274</v>
      </c>
      <c r="I92" s="30">
        <v>8</v>
      </c>
      <c r="AL92" s="69">
        <f t="shared" si="10"/>
        <v>8</v>
      </c>
      <c r="AM92" s="5">
        <f t="shared" si="9"/>
        <v>1</v>
      </c>
    </row>
    <row r="93" spans="1:39" ht="15.75" customHeight="1">
      <c r="A93" s="6" t="s">
        <v>48</v>
      </c>
      <c r="B93" s="7" t="s">
        <v>450</v>
      </c>
      <c r="C93" s="7">
        <v>396371</v>
      </c>
      <c r="D93" s="8">
        <v>840003014730392</v>
      </c>
      <c r="E93" s="9">
        <v>43191</v>
      </c>
      <c r="F93" s="6" t="s">
        <v>220</v>
      </c>
      <c r="G93" s="6" t="s">
        <v>451</v>
      </c>
      <c r="H93" s="50" t="s">
        <v>452</v>
      </c>
      <c r="I93" s="30">
        <v>7</v>
      </c>
      <c r="AL93" s="69">
        <f t="shared" si="10"/>
        <v>7</v>
      </c>
      <c r="AM93" s="5">
        <f t="shared" si="9"/>
        <v>1</v>
      </c>
    </row>
    <row r="94" spans="1:39" ht="15.75" customHeight="1">
      <c r="A94" s="6" t="s">
        <v>48</v>
      </c>
      <c r="B94" s="7" t="s">
        <v>457</v>
      </c>
      <c r="C94" s="7">
        <v>396377</v>
      </c>
      <c r="D94" s="8">
        <v>840003014730390</v>
      </c>
      <c r="E94" s="9">
        <v>43283</v>
      </c>
      <c r="F94" s="6" t="s">
        <v>220</v>
      </c>
      <c r="G94" s="6" t="s">
        <v>451</v>
      </c>
      <c r="H94" s="50" t="s">
        <v>454</v>
      </c>
      <c r="AL94" s="69">
        <f t="shared" si="10"/>
        <v>0</v>
      </c>
      <c r="AM94" s="5">
        <f t="shared" si="9"/>
        <v>0</v>
      </c>
    </row>
    <row r="95" spans="1:39" ht="15.75" customHeight="1">
      <c r="A95" s="6" t="s">
        <v>48</v>
      </c>
      <c r="C95" s="7"/>
      <c r="D95" s="8">
        <v>840003151992339</v>
      </c>
      <c r="E95" s="9">
        <v>43263</v>
      </c>
      <c r="F95" s="6" t="s">
        <v>138</v>
      </c>
      <c r="G95" s="6" t="s">
        <v>139</v>
      </c>
      <c r="H95" s="50" t="s">
        <v>140</v>
      </c>
      <c r="AL95" s="69">
        <f t="shared" si="10"/>
        <v>0</v>
      </c>
      <c r="AM95" s="5">
        <f t="shared" si="9"/>
        <v>0</v>
      </c>
    </row>
    <row r="96" spans="1:39" ht="15.75" customHeight="1">
      <c r="A96" s="6" t="s">
        <v>48</v>
      </c>
      <c r="B96" s="7" t="s">
        <v>305</v>
      </c>
      <c r="C96" s="7">
        <v>396484</v>
      </c>
      <c r="D96" s="8">
        <v>840003203549865</v>
      </c>
      <c r="E96" s="9">
        <v>43231</v>
      </c>
      <c r="F96" s="6" t="s">
        <v>306</v>
      </c>
      <c r="G96" s="6" t="s">
        <v>85</v>
      </c>
      <c r="H96" s="50" t="s">
        <v>307</v>
      </c>
      <c r="AL96" s="69">
        <f t="shared" si="10"/>
        <v>0</v>
      </c>
      <c r="AM96" s="5">
        <f t="shared" si="9"/>
        <v>0</v>
      </c>
    </row>
    <row r="97" spans="1:39" ht="15.75" customHeight="1">
      <c r="A97" s="6" t="s">
        <v>48</v>
      </c>
      <c r="B97" s="7" t="s">
        <v>377</v>
      </c>
      <c r="C97" s="7" t="s">
        <v>380</v>
      </c>
      <c r="D97" s="8">
        <v>840003146144570</v>
      </c>
      <c r="E97" s="9">
        <v>43193</v>
      </c>
      <c r="F97" s="6" t="s">
        <v>378</v>
      </c>
      <c r="G97" s="6" t="s">
        <v>371</v>
      </c>
      <c r="H97" s="50" t="s">
        <v>379</v>
      </c>
      <c r="AL97" s="69">
        <f t="shared" si="10"/>
        <v>0</v>
      </c>
      <c r="AM97" s="5">
        <f t="shared" si="9"/>
        <v>0</v>
      </c>
    </row>
    <row r="98" spans="1:39" ht="15.75" customHeight="1">
      <c r="A98" s="6" t="s">
        <v>48</v>
      </c>
      <c r="B98" s="7" t="s">
        <v>298</v>
      </c>
      <c r="C98" s="7" t="s">
        <v>299</v>
      </c>
      <c r="D98" s="8">
        <v>840003203549851</v>
      </c>
      <c r="E98" s="9">
        <v>43192</v>
      </c>
      <c r="F98" s="6" t="s">
        <v>296</v>
      </c>
      <c r="G98" s="6" t="s">
        <v>85</v>
      </c>
      <c r="H98" s="50" t="s">
        <v>300</v>
      </c>
      <c r="AL98" s="69">
        <f t="shared" si="10"/>
        <v>0</v>
      </c>
      <c r="AM98" s="5">
        <f t="shared" si="9"/>
        <v>0</v>
      </c>
    </row>
    <row r="99" spans="1:39" ht="15.75" customHeight="1">
      <c r="A99" s="6" t="s">
        <v>48</v>
      </c>
      <c r="B99" s="7" t="s">
        <v>456</v>
      </c>
      <c r="C99" s="7">
        <v>396370</v>
      </c>
      <c r="D99" s="8">
        <v>840003014730394</v>
      </c>
      <c r="E99" s="9">
        <v>43184</v>
      </c>
      <c r="F99" s="6" t="s">
        <v>220</v>
      </c>
      <c r="G99" s="6" t="s">
        <v>451</v>
      </c>
      <c r="H99" s="50" t="s">
        <v>454</v>
      </c>
      <c r="AL99" s="69">
        <f t="shared" si="10"/>
        <v>0</v>
      </c>
      <c r="AM99" s="5">
        <f t="shared" si="9"/>
        <v>0</v>
      </c>
    </row>
    <row r="100" spans="1:39" ht="15.75" customHeight="1">
      <c r="A100" s="6" t="s">
        <v>48</v>
      </c>
      <c r="B100" s="7" t="s">
        <v>301</v>
      </c>
      <c r="C100" s="7" t="s">
        <v>302</v>
      </c>
      <c r="D100" s="8">
        <v>840003203549853</v>
      </c>
      <c r="E100" s="9">
        <v>43178</v>
      </c>
      <c r="F100" s="6" t="s">
        <v>303</v>
      </c>
      <c r="G100" s="6" t="s">
        <v>85</v>
      </c>
      <c r="H100" s="50" t="s">
        <v>304</v>
      </c>
      <c r="AL100" s="69">
        <f t="shared" si="10"/>
        <v>0</v>
      </c>
      <c r="AM100" s="5">
        <f t="shared" si="9"/>
        <v>0</v>
      </c>
    </row>
    <row r="101" spans="1:39" ht="15.75" customHeight="1">
      <c r="A101" s="6" t="s">
        <v>48</v>
      </c>
      <c r="C101" s="7"/>
      <c r="D101" s="8">
        <v>840003145402745</v>
      </c>
      <c r="E101" s="9">
        <v>43174</v>
      </c>
      <c r="F101" s="6" t="s">
        <v>567</v>
      </c>
      <c r="G101" s="6" t="s">
        <v>220</v>
      </c>
      <c r="H101" s="50" t="s">
        <v>566</v>
      </c>
      <c r="AL101" s="69">
        <f t="shared" si="10"/>
        <v>0</v>
      </c>
      <c r="AM101" s="5">
        <f t="shared" si="9"/>
        <v>0</v>
      </c>
    </row>
    <row r="102" spans="1:39" ht="15.75" customHeight="1">
      <c r="A102" s="6" t="s">
        <v>48</v>
      </c>
      <c r="B102" s="7" t="s">
        <v>283</v>
      </c>
      <c r="C102" s="7">
        <v>395196</v>
      </c>
      <c r="D102" s="8">
        <v>840003004450131</v>
      </c>
      <c r="E102" s="9">
        <v>43145</v>
      </c>
      <c r="F102" s="6" t="s">
        <v>284</v>
      </c>
      <c r="G102" s="6" t="s">
        <v>285</v>
      </c>
      <c r="H102" s="50" t="s">
        <v>286</v>
      </c>
      <c r="AL102" s="69">
        <f t="shared" si="10"/>
        <v>0</v>
      </c>
      <c r="AM102" s="5">
        <f t="shared" si="9"/>
        <v>0</v>
      </c>
    </row>
    <row r="103" spans="1:39" ht="15.75" customHeight="1">
      <c r="A103" s="6" t="s">
        <v>48</v>
      </c>
      <c r="B103" s="7" t="s">
        <v>58</v>
      </c>
      <c r="C103" s="7" t="s">
        <v>59</v>
      </c>
      <c r="D103" s="8">
        <v>840003004471255</v>
      </c>
      <c r="E103" s="9">
        <v>43139</v>
      </c>
      <c r="F103" s="6" t="s">
        <v>53</v>
      </c>
      <c r="G103" s="6" t="s">
        <v>54</v>
      </c>
      <c r="H103" s="50" t="s">
        <v>57</v>
      </c>
      <c r="AL103" s="69">
        <f t="shared" si="10"/>
        <v>0</v>
      </c>
      <c r="AM103" s="5">
        <f t="shared" si="9"/>
        <v>0</v>
      </c>
    </row>
    <row r="104" spans="1:39" ht="15.75" customHeight="1">
      <c r="A104" s="6" t="s">
        <v>48</v>
      </c>
      <c r="C104" s="7"/>
      <c r="D104" s="8">
        <v>840003201448989</v>
      </c>
      <c r="E104" s="9"/>
      <c r="F104" s="6" t="s">
        <v>45</v>
      </c>
      <c r="G104" s="6" t="s">
        <v>46</v>
      </c>
      <c r="H104" s="50" t="s">
        <v>47</v>
      </c>
      <c r="AL104" s="69">
        <f t="shared" si="10"/>
        <v>0</v>
      </c>
      <c r="AM104" s="5">
        <f t="shared" si="9"/>
        <v>0</v>
      </c>
    </row>
    <row r="105" spans="1:39" ht="15.75" customHeight="1">
      <c r="A105" s="6" t="s">
        <v>48</v>
      </c>
      <c r="C105" s="7"/>
      <c r="D105" s="8">
        <v>840003201448990</v>
      </c>
      <c r="E105" s="9"/>
      <c r="F105" s="6" t="s">
        <v>45</v>
      </c>
      <c r="G105" s="6" t="s">
        <v>46</v>
      </c>
      <c r="H105" s="50" t="s">
        <v>47</v>
      </c>
      <c r="AL105" s="69">
        <f t="shared" si="10"/>
        <v>0</v>
      </c>
      <c r="AM105" s="5">
        <f t="shared" si="9"/>
        <v>0</v>
      </c>
    </row>
    <row r="106" spans="1:39" ht="15.75" customHeight="1">
      <c r="A106" s="6" t="s">
        <v>48</v>
      </c>
      <c r="C106" s="7"/>
      <c r="D106" s="8">
        <v>840003201448992</v>
      </c>
      <c r="E106" s="9"/>
      <c r="F106" s="6" t="s">
        <v>45</v>
      </c>
      <c r="G106" s="6" t="s">
        <v>46</v>
      </c>
      <c r="H106" s="50" t="s">
        <v>49</v>
      </c>
      <c r="AL106" s="69">
        <f t="shared" si="10"/>
        <v>0</v>
      </c>
      <c r="AM106" s="5">
        <f t="shared" si="9"/>
        <v>0</v>
      </c>
    </row>
    <row r="107" spans="1:39" ht="15.75" customHeight="1">
      <c r="A107" s="6" t="s">
        <v>48</v>
      </c>
      <c r="C107" s="7"/>
      <c r="D107" s="8">
        <v>840003201448991</v>
      </c>
      <c r="E107" s="9"/>
      <c r="F107" s="6" t="s">
        <v>51</v>
      </c>
      <c r="G107" s="6" t="s">
        <v>46</v>
      </c>
      <c r="H107" s="50" t="s">
        <v>47</v>
      </c>
      <c r="AL107" s="69">
        <f t="shared" si="10"/>
        <v>0</v>
      </c>
      <c r="AM107" s="5">
        <f t="shared" si="9"/>
        <v>0</v>
      </c>
    </row>
    <row r="108" spans="1:39" ht="15.75" customHeight="1">
      <c r="A108" s="6" t="s">
        <v>48</v>
      </c>
      <c r="C108" s="7"/>
      <c r="D108" s="8">
        <v>840003199828667</v>
      </c>
      <c r="E108" s="9"/>
      <c r="F108" s="6" t="s">
        <v>391</v>
      </c>
      <c r="G108" s="6" t="s">
        <v>423</v>
      </c>
      <c r="AL108" s="69">
        <f t="shared" si="10"/>
        <v>0</v>
      </c>
      <c r="AM108" s="5">
        <f t="shared" si="9"/>
        <v>0</v>
      </c>
    </row>
    <row r="109" spans="1:39" ht="15.75" customHeight="1">
      <c r="A109" s="6" t="s">
        <v>48</v>
      </c>
      <c r="C109" s="7"/>
      <c r="D109" s="8">
        <v>840003199828667</v>
      </c>
      <c r="E109" s="9"/>
      <c r="F109" s="6" t="s">
        <v>374</v>
      </c>
      <c r="G109" s="6" t="s">
        <v>423</v>
      </c>
      <c r="AL109" s="69">
        <f t="shared" si="10"/>
        <v>0</v>
      </c>
      <c r="AM109" s="5">
        <f t="shared" si="9"/>
        <v>0</v>
      </c>
    </row>
    <row r="110" spans="1:39" ht="15.75" customHeight="1">
      <c r="A110" s="6" t="s">
        <v>48</v>
      </c>
      <c r="B110" s="12" t="s">
        <v>1148</v>
      </c>
      <c r="C110" s="7">
        <v>396904</v>
      </c>
      <c r="D110" s="8">
        <v>840003202805155</v>
      </c>
      <c r="E110" s="9">
        <v>43216</v>
      </c>
      <c r="F110" s="6" t="s">
        <v>771</v>
      </c>
      <c r="G110" s="6" t="s">
        <v>764</v>
      </c>
      <c r="H110" s="50" t="s">
        <v>769</v>
      </c>
      <c r="AL110" s="69">
        <f t="shared" si="10"/>
        <v>0</v>
      </c>
      <c r="AM110" s="5">
        <f t="shared" si="9"/>
        <v>0</v>
      </c>
    </row>
    <row r="111" spans="1:39" ht="15.75" customHeight="1">
      <c r="A111" s="6" t="s">
        <v>48</v>
      </c>
      <c r="C111" s="7" t="s">
        <v>1198</v>
      </c>
      <c r="D111" s="8">
        <v>840003013784077</v>
      </c>
      <c r="E111" s="9">
        <v>43210</v>
      </c>
      <c r="F111" s="6" t="s">
        <v>1199</v>
      </c>
      <c r="G111" s="6" t="s">
        <v>1200</v>
      </c>
      <c r="H111" s="50" t="s">
        <v>1201</v>
      </c>
      <c r="AL111" s="69">
        <f t="shared" si="10"/>
        <v>0</v>
      </c>
      <c r="AM111" s="5">
        <f t="shared" si="9"/>
        <v>0</v>
      </c>
    </row>
    <row r="112" spans="1:7" ht="15" customHeight="1">
      <c r="A112" s="6"/>
      <c r="B112" s="7"/>
      <c r="C112" s="7"/>
      <c r="D112" s="8"/>
      <c r="E112" s="9"/>
      <c r="F112" s="6"/>
      <c r="G112" s="6"/>
    </row>
    <row r="113" spans="1:52" ht="15.75" customHeight="1">
      <c r="A113" s="1" t="s">
        <v>1</v>
      </c>
      <c r="B113" s="2" t="s">
        <v>5</v>
      </c>
      <c r="C113" s="2" t="s">
        <v>6</v>
      </c>
      <c r="D113" s="3" t="s">
        <v>8</v>
      </c>
      <c r="E113" s="4" t="s">
        <v>9</v>
      </c>
      <c r="F113" s="1" t="s">
        <v>2</v>
      </c>
      <c r="G113" s="1" t="s">
        <v>3</v>
      </c>
      <c r="H113" s="54" t="s">
        <v>10</v>
      </c>
      <c r="I113" s="31" t="s">
        <v>7</v>
      </c>
      <c r="J113" s="1" t="s">
        <v>1061</v>
      </c>
      <c r="K113" s="1" t="s">
        <v>1062</v>
      </c>
      <c r="L113" s="1" t="s">
        <v>1063</v>
      </c>
      <c r="M113" s="1" t="s">
        <v>1064</v>
      </c>
      <c r="N113" s="1" t="s">
        <v>1065</v>
      </c>
      <c r="O113" s="1" t="s">
        <v>1066</v>
      </c>
      <c r="P113" s="1" t="s">
        <v>1067</v>
      </c>
      <c r="Q113" s="1" t="s">
        <v>1068</v>
      </c>
      <c r="R113" s="1" t="s">
        <v>1069</v>
      </c>
      <c r="S113" s="48" t="s">
        <v>1126</v>
      </c>
      <c r="T113" s="48" t="s">
        <v>1125</v>
      </c>
      <c r="U113" s="48" t="s">
        <v>1127</v>
      </c>
      <c r="V113" s="48" t="s">
        <v>1128</v>
      </c>
      <c r="W113" s="48" t="s">
        <v>1129</v>
      </c>
      <c r="X113" s="48" t="s">
        <v>1130</v>
      </c>
      <c r="Y113" s="48" t="s">
        <v>1152</v>
      </c>
      <c r="Z113" s="48" t="s">
        <v>1153</v>
      </c>
      <c r="AA113" s="48" t="s">
        <v>1154</v>
      </c>
      <c r="AB113" s="48" t="s">
        <v>1180</v>
      </c>
      <c r="AC113" s="48" t="s">
        <v>1181</v>
      </c>
      <c r="AD113" s="48" t="s">
        <v>1184</v>
      </c>
      <c r="AE113" s="48" t="s">
        <v>1185</v>
      </c>
      <c r="AF113" s="48" t="s">
        <v>1187</v>
      </c>
      <c r="AG113" s="48" t="s">
        <v>1188</v>
      </c>
      <c r="AH113" s="48" t="s">
        <v>1191</v>
      </c>
      <c r="AI113" s="48" t="s">
        <v>1192</v>
      </c>
      <c r="AJ113" s="48" t="s">
        <v>1193</v>
      </c>
      <c r="AK113" s="48" t="s">
        <v>1194</v>
      </c>
      <c r="AL113" s="68" t="s">
        <v>905</v>
      </c>
      <c r="AM113" s="1" t="s">
        <v>1124</v>
      </c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39" ht="15.75" customHeight="1">
      <c r="A114" s="6" t="s">
        <v>106</v>
      </c>
      <c r="B114" s="7" t="s">
        <v>107</v>
      </c>
      <c r="C114" s="7">
        <v>395048</v>
      </c>
      <c r="D114" s="8">
        <v>840003203337213</v>
      </c>
      <c r="E114" s="9">
        <v>43222</v>
      </c>
      <c r="F114" s="6" t="s">
        <v>105</v>
      </c>
      <c r="G114" s="6" t="s">
        <v>102</v>
      </c>
      <c r="H114" s="50" t="s">
        <v>108</v>
      </c>
      <c r="I114" s="30">
        <v>15</v>
      </c>
      <c r="K114" s="67">
        <v>22</v>
      </c>
      <c r="L114" s="86">
        <v>32</v>
      </c>
      <c r="N114" s="86">
        <v>32</v>
      </c>
      <c r="O114" s="86">
        <v>32</v>
      </c>
      <c r="W114" s="86">
        <v>32</v>
      </c>
      <c r="X114" s="86">
        <v>32</v>
      </c>
      <c r="Y114" s="86">
        <v>22</v>
      </c>
      <c r="Z114" s="86">
        <v>26</v>
      </c>
      <c r="AA114" s="86">
        <v>26</v>
      </c>
      <c r="AB114" s="86">
        <v>67</v>
      </c>
      <c r="AG114" s="86">
        <v>26</v>
      </c>
      <c r="AH114" s="67"/>
      <c r="AI114" s="67"/>
      <c r="AJ114" s="67"/>
      <c r="AK114" s="67"/>
      <c r="AL114" s="69">
        <f>SUM(L114:AG114)</f>
        <v>327</v>
      </c>
      <c r="AM114" s="5">
        <f>COUNT(I114:AK114)</f>
        <v>12</v>
      </c>
    </row>
    <row r="115" spans="1:39" ht="15.75" customHeight="1">
      <c r="A115" s="6" t="s">
        <v>409</v>
      </c>
      <c r="B115" s="7" t="s">
        <v>580</v>
      </c>
      <c r="C115" s="7">
        <v>396279</v>
      </c>
      <c r="D115" s="8">
        <v>840003202805170</v>
      </c>
      <c r="E115" s="9">
        <v>43214</v>
      </c>
      <c r="F115" s="6" t="s">
        <v>576</v>
      </c>
      <c r="G115" s="6" t="s">
        <v>577</v>
      </c>
      <c r="H115" s="50" t="s">
        <v>412</v>
      </c>
      <c r="I115" s="30">
        <v>38</v>
      </c>
      <c r="S115" s="5">
        <v>26</v>
      </c>
      <c r="T115" s="5">
        <v>26</v>
      </c>
      <c r="U115" s="5">
        <v>32</v>
      </c>
      <c r="V115" s="5">
        <v>62</v>
      </c>
      <c r="AL115" s="69">
        <f>SUM(I115:AE115)</f>
        <v>184</v>
      </c>
      <c r="AM115" s="5">
        <f aca="true" t="shared" si="11" ref="AM115:AM118">COUNT(I115:AK115)</f>
        <v>5</v>
      </c>
    </row>
    <row r="116" spans="1:39" ht="15.75" customHeight="1">
      <c r="A116" s="6" t="s">
        <v>409</v>
      </c>
      <c r="B116" s="7"/>
      <c r="C116" s="7" t="s">
        <v>1131</v>
      </c>
      <c r="D116" s="83">
        <v>840003141962625</v>
      </c>
      <c r="E116" s="9">
        <v>43354</v>
      </c>
      <c r="F116" s="6" t="s">
        <v>45</v>
      </c>
      <c r="G116" s="6" t="s">
        <v>46</v>
      </c>
      <c r="P116" s="5">
        <v>20</v>
      </c>
      <c r="Q116" s="5">
        <v>20</v>
      </c>
      <c r="R116" s="5">
        <v>20</v>
      </c>
      <c r="AB116" s="5">
        <v>16</v>
      </c>
      <c r="AD116" s="5">
        <v>26</v>
      </c>
      <c r="AE116" s="5">
        <v>26</v>
      </c>
      <c r="AL116" s="69">
        <f>SUM(I116:AE116)</f>
        <v>128</v>
      </c>
      <c r="AM116" s="5">
        <f t="shared" si="11"/>
        <v>6</v>
      </c>
    </row>
    <row r="117" spans="1:39" ht="15.75" customHeight="1">
      <c r="A117" s="6" t="s">
        <v>409</v>
      </c>
      <c r="B117" s="7" t="s">
        <v>410</v>
      </c>
      <c r="C117" s="7" t="s">
        <v>411</v>
      </c>
      <c r="D117" s="8">
        <v>840003203298299</v>
      </c>
      <c r="E117" s="9">
        <v>43229</v>
      </c>
      <c r="F117" s="6" t="s">
        <v>406</v>
      </c>
      <c r="G117" s="6" t="s">
        <v>407</v>
      </c>
      <c r="H117" s="50" t="s">
        <v>412</v>
      </c>
      <c r="I117" s="30">
        <v>18</v>
      </c>
      <c r="Y117" s="5">
        <v>10</v>
      </c>
      <c r="AL117" s="69">
        <f>SUM(I117:AE117)</f>
        <v>28</v>
      </c>
      <c r="AM117" s="5">
        <f t="shared" si="11"/>
        <v>2</v>
      </c>
    </row>
    <row r="118" spans="1:39" ht="15.75" customHeight="1">
      <c r="A118" s="6" t="s">
        <v>409</v>
      </c>
      <c r="B118" s="7" t="s">
        <v>957</v>
      </c>
      <c r="C118" s="7">
        <v>393416</v>
      </c>
      <c r="D118" s="8">
        <v>840003006382756</v>
      </c>
      <c r="E118" s="9">
        <v>43030</v>
      </c>
      <c r="F118" s="6" t="s">
        <v>953</v>
      </c>
      <c r="G118" s="6" t="s">
        <v>948</v>
      </c>
      <c r="H118" s="50" t="s">
        <v>958</v>
      </c>
      <c r="I118" s="30">
        <v>6</v>
      </c>
      <c r="AL118" s="69">
        <f>SUM(I118:AE118)</f>
        <v>6</v>
      </c>
      <c r="AM118" s="5">
        <f t="shared" si="11"/>
        <v>1</v>
      </c>
    </row>
    <row r="119" spans="1:7" ht="15.75" customHeight="1">
      <c r="A119" s="6"/>
      <c r="B119" s="7"/>
      <c r="C119" s="7"/>
      <c r="D119" s="8"/>
      <c r="E119" s="9"/>
      <c r="F119" s="6"/>
      <c r="G119" s="6"/>
    </row>
    <row r="120" spans="1:52" ht="15.75" customHeight="1">
      <c r="A120" s="1" t="s">
        <v>1</v>
      </c>
      <c r="B120" s="2" t="s">
        <v>5</v>
      </c>
      <c r="C120" s="2" t="s">
        <v>6</v>
      </c>
      <c r="D120" s="3" t="s">
        <v>8</v>
      </c>
      <c r="E120" s="4" t="s">
        <v>9</v>
      </c>
      <c r="F120" s="1" t="s">
        <v>2</v>
      </c>
      <c r="G120" s="1" t="s">
        <v>3</v>
      </c>
      <c r="H120" s="54" t="s">
        <v>10</v>
      </c>
      <c r="I120" s="31" t="s">
        <v>7</v>
      </c>
      <c r="J120" s="1" t="s">
        <v>1061</v>
      </c>
      <c r="K120" s="1" t="s">
        <v>1062</v>
      </c>
      <c r="L120" s="1" t="s">
        <v>1063</v>
      </c>
      <c r="M120" s="1" t="s">
        <v>1064</v>
      </c>
      <c r="N120" s="1" t="s">
        <v>1065</v>
      </c>
      <c r="O120" s="1" t="s">
        <v>1066</v>
      </c>
      <c r="P120" s="1" t="s">
        <v>1067</v>
      </c>
      <c r="Q120" s="1" t="s">
        <v>1068</v>
      </c>
      <c r="R120" s="1" t="s">
        <v>1069</v>
      </c>
      <c r="S120" s="48" t="s">
        <v>1126</v>
      </c>
      <c r="T120" s="48" t="s">
        <v>1125</v>
      </c>
      <c r="U120" s="48" t="s">
        <v>1127</v>
      </c>
      <c r="V120" s="48" t="s">
        <v>1128</v>
      </c>
      <c r="W120" s="48" t="s">
        <v>1129</v>
      </c>
      <c r="X120" s="48" t="s">
        <v>1130</v>
      </c>
      <c r="Y120" s="48" t="s">
        <v>1152</v>
      </c>
      <c r="Z120" s="48" t="s">
        <v>1153</v>
      </c>
      <c r="AA120" s="48" t="s">
        <v>1154</v>
      </c>
      <c r="AB120" s="48" t="s">
        <v>1180</v>
      </c>
      <c r="AC120" s="48" t="s">
        <v>1181</v>
      </c>
      <c r="AD120" s="48" t="s">
        <v>1184</v>
      </c>
      <c r="AE120" s="48" t="s">
        <v>1185</v>
      </c>
      <c r="AF120" s="48" t="s">
        <v>1187</v>
      </c>
      <c r="AG120" s="48" t="s">
        <v>1188</v>
      </c>
      <c r="AH120" s="48" t="s">
        <v>1191</v>
      </c>
      <c r="AI120" s="48" t="s">
        <v>1192</v>
      </c>
      <c r="AJ120" s="48" t="s">
        <v>1193</v>
      </c>
      <c r="AK120" s="48" t="s">
        <v>1194</v>
      </c>
      <c r="AL120" s="68" t="s">
        <v>905</v>
      </c>
      <c r="AM120" s="1" t="s">
        <v>1124</v>
      </c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39" ht="15.75" customHeight="1">
      <c r="A121" s="6" t="s">
        <v>22</v>
      </c>
      <c r="B121" s="7">
        <v>2118</v>
      </c>
      <c r="C121" s="7"/>
      <c r="D121" s="8">
        <v>840003200055231</v>
      </c>
      <c r="E121" s="9">
        <v>43180</v>
      </c>
      <c r="F121" s="6" t="s">
        <v>105</v>
      </c>
      <c r="G121" s="6" t="s">
        <v>102</v>
      </c>
      <c r="H121" s="50" t="s">
        <v>83</v>
      </c>
      <c r="K121" s="5">
        <v>20</v>
      </c>
      <c r="N121" s="86">
        <v>50</v>
      </c>
      <c r="O121" s="67">
        <v>35</v>
      </c>
      <c r="W121" s="86">
        <v>85</v>
      </c>
      <c r="X121" s="86">
        <v>96</v>
      </c>
      <c r="Y121" s="86">
        <v>94</v>
      </c>
      <c r="Z121" s="86">
        <v>100</v>
      </c>
      <c r="AA121" s="86">
        <v>100</v>
      </c>
      <c r="AB121" s="86">
        <v>84</v>
      </c>
      <c r="AG121" s="86">
        <v>119</v>
      </c>
      <c r="AH121" s="86">
        <v>77</v>
      </c>
      <c r="AI121" s="86">
        <v>90</v>
      </c>
      <c r="AJ121" s="67"/>
      <c r="AK121" s="67"/>
      <c r="AL121" s="69">
        <f>SUM(W121:AI121)+N121</f>
        <v>895</v>
      </c>
      <c r="AM121" s="5">
        <f>COUNT(I121:AI121)</f>
        <v>12</v>
      </c>
    </row>
    <row r="122" spans="1:39" ht="15.75" customHeight="1">
      <c r="A122" s="5" t="s">
        <v>22</v>
      </c>
      <c r="C122" s="7"/>
      <c r="D122" s="11">
        <v>840003199828688</v>
      </c>
      <c r="E122" s="9"/>
      <c r="F122" s="5" t="s">
        <v>1055</v>
      </c>
      <c r="G122" s="5" t="s">
        <v>193</v>
      </c>
      <c r="J122" s="5">
        <v>44</v>
      </c>
      <c r="K122" s="5">
        <v>79</v>
      </c>
      <c r="L122" s="5">
        <v>88</v>
      </c>
      <c r="M122" s="5">
        <v>34</v>
      </c>
      <c r="N122" s="5">
        <v>15</v>
      </c>
      <c r="O122" s="5">
        <v>15</v>
      </c>
      <c r="S122" s="5">
        <v>74</v>
      </c>
      <c r="T122" s="5">
        <v>79</v>
      </c>
      <c r="U122" s="5">
        <v>62</v>
      </c>
      <c r="V122" s="5">
        <v>62</v>
      </c>
      <c r="AH122" s="67"/>
      <c r="AI122" s="67"/>
      <c r="AJ122" s="67"/>
      <c r="AK122" s="67"/>
      <c r="AL122" s="69">
        <f>SUM(I122:AC122)</f>
        <v>552</v>
      </c>
      <c r="AM122" s="5">
        <f aca="true" t="shared" si="12" ref="AM122:AM180">COUNT(I122:AK122)</f>
        <v>10</v>
      </c>
    </row>
    <row r="123" spans="1:39" ht="15.75" customHeight="1">
      <c r="A123" s="6" t="s">
        <v>22</v>
      </c>
      <c r="C123" s="7"/>
      <c r="D123" s="8">
        <v>840003141479842</v>
      </c>
      <c r="E123" s="9">
        <v>43135</v>
      </c>
      <c r="F123" s="6" t="s">
        <v>101</v>
      </c>
      <c r="G123" s="6" t="s">
        <v>599</v>
      </c>
      <c r="H123" s="50" t="s">
        <v>600</v>
      </c>
      <c r="I123" s="87">
        <v>36</v>
      </c>
      <c r="M123" s="5">
        <v>16</v>
      </c>
      <c r="S123" s="86">
        <v>36</v>
      </c>
      <c r="T123" s="86">
        <v>30</v>
      </c>
      <c r="U123" s="86">
        <v>28</v>
      </c>
      <c r="V123" s="86">
        <v>28</v>
      </c>
      <c r="Z123" s="86">
        <v>65</v>
      </c>
      <c r="AA123" s="86">
        <v>70</v>
      </c>
      <c r="AD123" s="67">
        <v>25</v>
      </c>
      <c r="AE123" s="86">
        <v>65</v>
      </c>
      <c r="AG123" s="86">
        <v>95</v>
      </c>
      <c r="AH123" s="67"/>
      <c r="AI123" s="67"/>
      <c r="AJ123" s="86">
        <v>85</v>
      </c>
      <c r="AK123" s="67"/>
      <c r="AL123" s="69">
        <f>SUM(AE123:AJ123)+I123+SUM(S123:AA123)</f>
        <v>538</v>
      </c>
      <c r="AM123" s="5">
        <f t="shared" si="12"/>
        <v>12</v>
      </c>
    </row>
    <row r="124" spans="1:39" ht="15.75" customHeight="1">
      <c r="A124" s="6" t="s">
        <v>22</v>
      </c>
      <c r="B124" s="7" t="s">
        <v>377</v>
      </c>
      <c r="C124" s="7"/>
      <c r="D124" s="8">
        <v>840003146144570</v>
      </c>
      <c r="E124" s="9">
        <v>43193</v>
      </c>
      <c r="F124" s="6" t="s">
        <v>378</v>
      </c>
      <c r="G124" s="6" t="s">
        <v>371</v>
      </c>
      <c r="H124" s="50" t="s">
        <v>379</v>
      </c>
      <c r="I124" s="87">
        <v>32</v>
      </c>
      <c r="L124" s="86">
        <v>22</v>
      </c>
      <c r="M124" s="86">
        <v>44</v>
      </c>
      <c r="N124" s="5">
        <v>18</v>
      </c>
      <c r="O124" s="67">
        <v>18</v>
      </c>
      <c r="P124" s="86">
        <v>18</v>
      </c>
      <c r="Q124" s="86">
        <v>28</v>
      </c>
      <c r="S124" s="86">
        <v>24</v>
      </c>
      <c r="T124" s="86">
        <v>24</v>
      </c>
      <c r="U124" s="86">
        <v>30</v>
      </c>
      <c r="V124" s="86">
        <v>30</v>
      </c>
      <c r="Y124" s="86">
        <v>34</v>
      </c>
      <c r="AH124" s="67"/>
      <c r="AI124" s="67"/>
      <c r="AJ124" s="67"/>
      <c r="AK124" s="67"/>
      <c r="AL124" s="69">
        <f>SUM(I124:AC124)</f>
        <v>322</v>
      </c>
      <c r="AM124" s="5">
        <f t="shared" si="12"/>
        <v>12</v>
      </c>
    </row>
    <row r="125" spans="1:39" ht="15.75" customHeight="1">
      <c r="A125" s="6" t="s">
        <v>22</v>
      </c>
      <c r="B125" s="7" t="s">
        <v>590</v>
      </c>
      <c r="C125" s="7"/>
      <c r="D125" s="8">
        <v>840003200173932</v>
      </c>
      <c r="E125" s="9">
        <v>43174</v>
      </c>
      <c r="F125" s="6" t="s">
        <v>45</v>
      </c>
      <c r="G125" s="6" t="s">
        <v>588</v>
      </c>
      <c r="H125" s="50" t="s">
        <v>592</v>
      </c>
      <c r="I125" s="30">
        <v>54</v>
      </c>
      <c r="P125" s="5">
        <v>62</v>
      </c>
      <c r="Q125" s="5">
        <v>52</v>
      </c>
      <c r="R125" s="5">
        <v>95</v>
      </c>
      <c r="S125" s="5">
        <v>16</v>
      </c>
      <c r="T125" s="5">
        <v>30</v>
      </c>
      <c r="AH125" s="67"/>
      <c r="AI125" s="67"/>
      <c r="AJ125" s="67"/>
      <c r="AK125" s="67"/>
      <c r="AL125" s="69">
        <f>SUM(I125:AE125)</f>
        <v>309</v>
      </c>
      <c r="AM125" s="5">
        <f t="shared" si="12"/>
        <v>6</v>
      </c>
    </row>
    <row r="126" spans="1:39" ht="15.75" customHeight="1">
      <c r="A126" s="6" t="s">
        <v>22</v>
      </c>
      <c r="B126" s="7" t="s">
        <v>242</v>
      </c>
      <c r="C126" s="7"/>
      <c r="D126" s="8">
        <v>840003128018024</v>
      </c>
      <c r="E126" s="9">
        <v>43151</v>
      </c>
      <c r="F126" s="6" t="s">
        <v>236</v>
      </c>
      <c r="G126" s="6" t="s">
        <v>237</v>
      </c>
      <c r="H126" s="50" t="s">
        <v>243</v>
      </c>
      <c r="I126" s="30">
        <v>48</v>
      </c>
      <c r="K126" s="5">
        <v>16</v>
      </c>
      <c r="M126" s="5">
        <v>15</v>
      </c>
      <c r="N126" s="5">
        <v>16</v>
      </c>
      <c r="O126" s="5">
        <v>16</v>
      </c>
      <c r="P126" s="5">
        <v>8</v>
      </c>
      <c r="Q126" s="5">
        <v>8</v>
      </c>
      <c r="R126" s="5">
        <v>24</v>
      </c>
      <c r="U126" s="5">
        <v>20</v>
      </c>
      <c r="V126" s="5">
        <v>20</v>
      </c>
      <c r="AL126" s="69">
        <f>SUM(I126:AC126)</f>
        <v>191</v>
      </c>
      <c r="AM126" s="5">
        <f t="shared" si="12"/>
        <v>10</v>
      </c>
    </row>
    <row r="127" spans="1:39" ht="15.75" customHeight="1">
      <c r="A127" s="6" t="s">
        <v>22</v>
      </c>
      <c r="B127" s="7" t="s">
        <v>305</v>
      </c>
      <c r="C127" s="7"/>
      <c r="D127" s="8">
        <v>840003203549865</v>
      </c>
      <c r="E127" s="9">
        <v>43231</v>
      </c>
      <c r="F127" s="6" t="s">
        <v>306</v>
      </c>
      <c r="G127" s="6" t="s">
        <v>85</v>
      </c>
      <c r="H127" s="50" t="s">
        <v>307</v>
      </c>
      <c r="I127" s="30">
        <v>48</v>
      </c>
      <c r="J127" s="5">
        <v>24</v>
      </c>
      <c r="N127" s="5">
        <v>24</v>
      </c>
      <c r="O127" s="5">
        <v>20</v>
      </c>
      <c r="S127" s="5">
        <v>24</v>
      </c>
      <c r="T127" s="5">
        <v>24</v>
      </c>
      <c r="AL127" s="69">
        <f aca="true" t="shared" si="13" ref="AL127:AL158">SUM(I127:AE127)</f>
        <v>164</v>
      </c>
      <c r="AM127" s="5">
        <f t="shared" si="12"/>
        <v>6</v>
      </c>
    </row>
    <row r="128" spans="1:39" ht="15.75" customHeight="1">
      <c r="A128" s="6" t="s">
        <v>22</v>
      </c>
      <c r="B128" s="7" t="s">
        <v>356</v>
      </c>
      <c r="C128" s="7"/>
      <c r="D128" s="8">
        <v>840003014231281</v>
      </c>
      <c r="E128" s="9">
        <v>43125</v>
      </c>
      <c r="F128" s="6" t="s">
        <v>357</v>
      </c>
      <c r="G128" s="6" t="s">
        <v>358</v>
      </c>
      <c r="H128" s="50" t="s">
        <v>340</v>
      </c>
      <c r="I128" s="30">
        <v>40</v>
      </c>
      <c r="K128" s="5">
        <v>10</v>
      </c>
      <c r="S128" s="5">
        <v>24</v>
      </c>
      <c r="T128" s="5">
        <v>24</v>
      </c>
      <c r="U128" s="5">
        <v>14</v>
      </c>
      <c r="V128" s="5">
        <v>14</v>
      </c>
      <c r="AL128" s="69">
        <f t="shared" si="13"/>
        <v>126</v>
      </c>
      <c r="AM128" s="5">
        <f t="shared" si="12"/>
        <v>6</v>
      </c>
    </row>
    <row r="129" spans="1:39" ht="15.75" customHeight="1">
      <c r="A129" s="6" t="s">
        <v>22</v>
      </c>
      <c r="B129" s="7" t="s">
        <v>517</v>
      </c>
      <c r="C129" s="7"/>
      <c r="D129" s="8">
        <v>840003144447771</v>
      </c>
      <c r="E129" s="9">
        <v>43174</v>
      </c>
      <c r="F129" s="6" t="s">
        <v>518</v>
      </c>
      <c r="G129" s="6" t="s">
        <v>512</v>
      </c>
      <c r="H129" s="50" t="s">
        <v>519</v>
      </c>
      <c r="I129" s="30">
        <v>20</v>
      </c>
      <c r="K129" s="5">
        <v>15</v>
      </c>
      <c r="R129" s="5">
        <v>24</v>
      </c>
      <c r="W129" s="5">
        <v>24</v>
      </c>
      <c r="X129" s="5">
        <v>30</v>
      </c>
      <c r="AL129" s="69">
        <f t="shared" si="13"/>
        <v>113</v>
      </c>
      <c r="AM129" s="5">
        <f t="shared" si="12"/>
        <v>5</v>
      </c>
    </row>
    <row r="130" spans="1:39" ht="15.75" customHeight="1">
      <c r="A130" s="6" t="s">
        <v>22</v>
      </c>
      <c r="B130" s="7" t="s">
        <v>514</v>
      </c>
      <c r="C130" s="7"/>
      <c r="D130" s="8">
        <v>840003114447772</v>
      </c>
      <c r="E130" s="9">
        <v>43202</v>
      </c>
      <c r="F130" s="6" t="s">
        <v>516</v>
      </c>
      <c r="G130" s="6" t="s">
        <v>512</v>
      </c>
      <c r="H130" s="50" t="s">
        <v>87</v>
      </c>
      <c r="I130" s="30">
        <v>36</v>
      </c>
      <c r="P130" s="5">
        <v>32</v>
      </c>
      <c r="Q130" s="5">
        <v>6</v>
      </c>
      <c r="R130" s="5">
        <v>20</v>
      </c>
      <c r="AL130" s="69">
        <f t="shared" si="13"/>
        <v>94</v>
      </c>
      <c r="AM130" s="5">
        <f t="shared" si="12"/>
        <v>4</v>
      </c>
    </row>
    <row r="131" spans="1:39" ht="15.75" customHeight="1">
      <c r="A131" s="6" t="s">
        <v>22</v>
      </c>
      <c r="C131" s="7"/>
      <c r="D131" s="8">
        <v>840003201448990</v>
      </c>
      <c r="E131" s="9"/>
      <c r="F131" s="6" t="s">
        <v>45</v>
      </c>
      <c r="G131" s="6" t="s">
        <v>46</v>
      </c>
      <c r="H131" s="50" t="s">
        <v>47</v>
      </c>
      <c r="I131" s="30">
        <v>36</v>
      </c>
      <c r="N131" s="5">
        <v>20</v>
      </c>
      <c r="O131" s="5">
        <v>24</v>
      </c>
      <c r="AL131" s="69">
        <f t="shared" si="13"/>
        <v>80</v>
      </c>
      <c r="AM131" s="5">
        <f t="shared" si="12"/>
        <v>3</v>
      </c>
    </row>
    <row r="132" spans="1:39" ht="15.75" customHeight="1">
      <c r="A132" s="6" t="s">
        <v>22</v>
      </c>
      <c r="C132" s="7"/>
      <c r="D132" s="8">
        <v>840003201448989</v>
      </c>
      <c r="E132" s="9"/>
      <c r="F132" s="6" t="s">
        <v>45</v>
      </c>
      <c r="G132" s="6" t="s">
        <v>46</v>
      </c>
      <c r="H132" s="50" t="s">
        <v>47</v>
      </c>
      <c r="I132" s="30">
        <v>50</v>
      </c>
      <c r="M132" s="5">
        <v>16</v>
      </c>
      <c r="AL132" s="69">
        <f t="shared" si="13"/>
        <v>66</v>
      </c>
      <c r="AM132" s="5">
        <f t="shared" si="12"/>
        <v>2</v>
      </c>
    </row>
    <row r="133" spans="1:39" ht="15.75" customHeight="1">
      <c r="A133" s="70" t="s">
        <v>22</v>
      </c>
      <c r="B133" s="71" t="s">
        <v>560</v>
      </c>
      <c r="C133" s="71"/>
      <c r="D133" s="72">
        <v>840003142962941</v>
      </c>
      <c r="E133" s="73">
        <v>43182</v>
      </c>
      <c r="F133" s="70" t="s">
        <v>561</v>
      </c>
      <c r="G133" s="70" t="s">
        <v>558</v>
      </c>
      <c r="H133" s="74" t="s">
        <v>562</v>
      </c>
      <c r="I133" s="75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>
        <v>30</v>
      </c>
      <c r="AA133" s="67">
        <v>30</v>
      </c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9">
        <f t="shared" si="13"/>
        <v>60</v>
      </c>
      <c r="AM133" s="5">
        <f t="shared" si="12"/>
        <v>2</v>
      </c>
    </row>
    <row r="134" spans="1:39" ht="15.75" customHeight="1">
      <c r="A134" s="6" t="s">
        <v>22</v>
      </c>
      <c r="B134" s="7" t="s">
        <v>363</v>
      </c>
      <c r="C134" s="7"/>
      <c r="D134" s="8">
        <v>840003141345221</v>
      </c>
      <c r="E134" s="9"/>
      <c r="F134" s="6" t="s">
        <v>364</v>
      </c>
      <c r="G134" s="6" t="s">
        <v>365</v>
      </c>
      <c r="H134" s="50" t="s">
        <v>81</v>
      </c>
      <c r="P134" s="5">
        <v>35</v>
      </c>
      <c r="Q134" s="5">
        <v>21</v>
      </c>
      <c r="AL134" s="69">
        <f t="shared" si="13"/>
        <v>56</v>
      </c>
      <c r="AM134" s="5">
        <f t="shared" si="12"/>
        <v>2</v>
      </c>
    </row>
    <row r="135" spans="1:39" ht="15.75" customHeight="1">
      <c r="A135" s="6" t="s">
        <v>22</v>
      </c>
      <c r="C135" s="7"/>
      <c r="D135" s="47">
        <v>840003008585276</v>
      </c>
      <c r="E135" s="9"/>
      <c r="F135" s="6" t="s">
        <v>426</v>
      </c>
      <c r="G135" s="6" t="s">
        <v>427</v>
      </c>
      <c r="H135" s="50" t="s">
        <v>428</v>
      </c>
      <c r="I135" s="30">
        <v>54</v>
      </c>
      <c r="AL135" s="69">
        <f t="shared" si="13"/>
        <v>54</v>
      </c>
      <c r="AM135" s="5">
        <f t="shared" si="12"/>
        <v>1</v>
      </c>
    </row>
    <row r="136" spans="1:39" ht="15.75" customHeight="1">
      <c r="A136" s="6" t="s">
        <v>22</v>
      </c>
      <c r="C136" s="7"/>
      <c r="D136" s="8">
        <v>840003200055207</v>
      </c>
      <c r="E136" s="9"/>
      <c r="F136" s="6" t="s">
        <v>137</v>
      </c>
      <c r="G136" s="6" t="s">
        <v>135</v>
      </c>
      <c r="H136" s="50" t="s">
        <v>87</v>
      </c>
      <c r="I136" s="30">
        <v>10</v>
      </c>
      <c r="N136" s="5">
        <v>10</v>
      </c>
      <c r="O136" s="5">
        <v>10</v>
      </c>
      <c r="Z136" s="5">
        <v>10</v>
      </c>
      <c r="AA136" s="5">
        <v>10</v>
      </c>
      <c r="AL136" s="69">
        <f t="shared" si="13"/>
        <v>50</v>
      </c>
      <c r="AM136" s="5">
        <f t="shared" si="12"/>
        <v>5</v>
      </c>
    </row>
    <row r="137" spans="1:39" ht="15.75" customHeight="1">
      <c r="A137" s="6" t="s">
        <v>22</v>
      </c>
      <c r="B137" s="12" t="s">
        <v>998</v>
      </c>
      <c r="C137" s="7"/>
      <c r="D137" s="8">
        <v>840003140563509</v>
      </c>
      <c r="E137" s="9">
        <v>43190</v>
      </c>
      <c r="F137" s="6" t="s">
        <v>995</v>
      </c>
      <c r="G137" s="6" t="s">
        <v>996</v>
      </c>
      <c r="H137" s="50" t="s">
        <v>1000</v>
      </c>
      <c r="J137" s="5">
        <v>25</v>
      </c>
      <c r="S137" s="5">
        <v>12</v>
      </c>
      <c r="T137" s="5">
        <v>12</v>
      </c>
      <c r="AL137" s="69">
        <f t="shared" si="13"/>
        <v>49</v>
      </c>
      <c r="AM137" s="5">
        <f t="shared" si="12"/>
        <v>3</v>
      </c>
    </row>
    <row r="138" spans="1:39" ht="15.75" customHeight="1">
      <c r="A138" s="6" t="s">
        <v>22</v>
      </c>
      <c r="C138" s="7"/>
      <c r="D138" s="8">
        <v>840003127736983</v>
      </c>
      <c r="E138" s="9">
        <v>43166</v>
      </c>
      <c r="F138" s="6" t="s">
        <v>444</v>
      </c>
      <c r="G138" s="6" t="s">
        <v>445</v>
      </c>
      <c r="H138" s="50" t="s">
        <v>446</v>
      </c>
      <c r="I138" s="30">
        <v>36</v>
      </c>
      <c r="M138" s="5">
        <v>12</v>
      </c>
      <c r="AL138" s="69">
        <f t="shared" si="13"/>
        <v>48</v>
      </c>
      <c r="AM138" s="5">
        <f t="shared" si="12"/>
        <v>2</v>
      </c>
    </row>
    <row r="139" spans="1:39" ht="15.75" customHeight="1">
      <c r="A139" s="6" t="s">
        <v>22</v>
      </c>
      <c r="B139" s="7"/>
      <c r="C139" s="7"/>
      <c r="D139" s="8">
        <v>840003203498307</v>
      </c>
      <c r="E139" s="9">
        <v>43179</v>
      </c>
      <c r="F139" s="6" t="s">
        <v>1121</v>
      </c>
      <c r="G139" s="6" t="s">
        <v>569</v>
      </c>
      <c r="H139" s="50" t="s">
        <v>1122</v>
      </c>
      <c r="P139" s="5">
        <v>18</v>
      </c>
      <c r="Q139" s="5">
        <v>28</v>
      </c>
      <c r="AL139" s="69">
        <f t="shared" si="13"/>
        <v>46</v>
      </c>
      <c r="AM139" s="5">
        <f t="shared" si="12"/>
        <v>2</v>
      </c>
    </row>
    <row r="140" spans="1:39" ht="15.75" customHeight="1">
      <c r="A140" s="6" t="s">
        <v>22</v>
      </c>
      <c r="C140" s="7"/>
      <c r="D140" s="8">
        <v>840003008581201</v>
      </c>
      <c r="E140" s="9"/>
      <c r="F140" s="6" t="s">
        <v>119</v>
      </c>
      <c r="G140" s="6" t="s">
        <v>120</v>
      </c>
      <c r="Z140" s="5">
        <v>20</v>
      </c>
      <c r="AA140" s="5">
        <v>20</v>
      </c>
      <c r="AL140" s="69">
        <f t="shared" si="13"/>
        <v>40</v>
      </c>
      <c r="AM140" s="5">
        <f t="shared" si="12"/>
        <v>2</v>
      </c>
    </row>
    <row r="141" spans="1:39" ht="15.75" customHeight="1">
      <c r="A141" s="6" t="s">
        <v>22</v>
      </c>
      <c r="B141" s="7" t="s">
        <v>345</v>
      </c>
      <c r="C141" s="7"/>
      <c r="D141" s="8">
        <v>840003136793878</v>
      </c>
      <c r="E141" s="9"/>
      <c r="F141" s="6" t="s">
        <v>342</v>
      </c>
      <c r="G141" s="6" t="s">
        <v>343</v>
      </c>
      <c r="H141" s="50" t="s">
        <v>314</v>
      </c>
      <c r="I141" s="30">
        <v>33</v>
      </c>
      <c r="AL141" s="69">
        <f t="shared" si="13"/>
        <v>33</v>
      </c>
      <c r="AM141" s="5">
        <f t="shared" si="12"/>
        <v>1</v>
      </c>
    </row>
    <row r="142" spans="1:39" ht="15.75" customHeight="1">
      <c r="A142" s="6" t="s">
        <v>22</v>
      </c>
      <c r="B142" s="7" t="s">
        <v>381</v>
      </c>
      <c r="C142" s="7"/>
      <c r="D142" s="8">
        <v>840003127946491</v>
      </c>
      <c r="E142" s="9">
        <v>43206</v>
      </c>
      <c r="F142" s="6" t="s">
        <v>382</v>
      </c>
      <c r="G142" s="6" t="s">
        <v>383</v>
      </c>
      <c r="H142" s="50" t="s">
        <v>384</v>
      </c>
      <c r="I142" s="30">
        <v>32</v>
      </c>
      <c r="AL142" s="69">
        <f t="shared" si="13"/>
        <v>32</v>
      </c>
      <c r="AM142" s="5">
        <f t="shared" si="12"/>
        <v>1</v>
      </c>
    </row>
    <row r="143" spans="1:39" ht="15.75" customHeight="1">
      <c r="A143" s="6" t="s">
        <v>22</v>
      </c>
      <c r="C143" s="7"/>
      <c r="D143" s="8">
        <v>840003199828667</v>
      </c>
      <c r="E143" s="9"/>
      <c r="F143" s="6" t="s">
        <v>374</v>
      </c>
      <c r="G143" s="6" t="s">
        <v>423</v>
      </c>
      <c r="I143" s="30">
        <v>32</v>
      </c>
      <c r="AL143" s="69">
        <f t="shared" si="13"/>
        <v>32</v>
      </c>
      <c r="AM143" s="5">
        <f t="shared" si="12"/>
        <v>1</v>
      </c>
    </row>
    <row r="144" spans="1:39" ht="15.75" customHeight="1">
      <c r="A144" s="6" t="s">
        <v>22</v>
      </c>
      <c r="B144" s="7" t="s">
        <v>97</v>
      </c>
      <c r="C144" s="7"/>
      <c r="D144" s="8">
        <v>840003005312777</v>
      </c>
      <c r="E144" s="9">
        <v>43251</v>
      </c>
      <c r="F144" s="6" t="s">
        <v>95</v>
      </c>
      <c r="G144" s="6" t="s">
        <v>92</v>
      </c>
      <c r="H144" s="50" t="s">
        <v>98</v>
      </c>
      <c r="I144" s="30">
        <v>12</v>
      </c>
      <c r="Z144" s="5">
        <v>10</v>
      </c>
      <c r="AA144" s="5">
        <v>10</v>
      </c>
      <c r="AL144" s="69">
        <f t="shared" si="13"/>
        <v>32</v>
      </c>
      <c r="AM144" s="5">
        <f t="shared" si="12"/>
        <v>3</v>
      </c>
    </row>
    <row r="145" spans="1:39" ht="15.75" customHeight="1">
      <c r="A145" s="6" t="s">
        <v>22</v>
      </c>
      <c r="C145" s="7"/>
      <c r="D145" s="8">
        <v>840003146669184</v>
      </c>
      <c r="E145" s="9"/>
      <c r="F145" s="6" t="s">
        <v>544</v>
      </c>
      <c r="G145" s="6" t="s">
        <v>545</v>
      </c>
      <c r="H145" s="50" t="s">
        <v>547</v>
      </c>
      <c r="I145" s="30">
        <v>27</v>
      </c>
      <c r="AL145" s="69">
        <f t="shared" si="13"/>
        <v>27</v>
      </c>
      <c r="AM145" s="5">
        <f t="shared" si="12"/>
        <v>1</v>
      </c>
    </row>
    <row r="146" spans="1:39" ht="15.75" customHeight="1">
      <c r="A146" s="6" t="s">
        <v>22</v>
      </c>
      <c r="B146" s="7" t="s">
        <v>322</v>
      </c>
      <c r="C146" s="7"/>
      <c r="D146" s="8">
        <v>840003143914254</v>
      </c>
      <c r="E146" s="9">
        <v>43119</v>
      </c>
      <c r="F146" s="6" t="s">
        <v>316</v>
      </c>
      <c r="G146" s="6" t="s">
        <v>317</v>
      </c>
      <c r="H146" s="50" t="s">
        <v>323</v>
      </c>
      <c r="I146" s="30">
        <v>24</v>
      </c>
      <c r="AL146" s="69">
        <f t="shared" si="13"/>
        <v>24</v>
      </c>
      <c r="AM146" s="5">
        <f t="shared" si="12"/>
        <v>1</v>
      </c>
    </row>
    <row r="147" spans="1:39" ht="15.75" customHeight="1">
      <c r="A147" s="6" t="s">
        <v>22</v>
      </c>
      <c r="B147" s="7" t="s">
        <v>485</v>
      </c>
      <c r="C147" s="7"/>
      <c r="D147" s="8">
        <v>840003201445710</v>
      </c>
      <c r="E147" s="9">
        <v>43183</v>
      </c>
      <c r="F147" s="6" t="s">
        <v>487</v>
      </c>
      <c r="G147" s="6" t="s">
        <v>488</v>
      </c>
      <c r="H147" s="50" t="s">
        <v>489</v>
      </c>
      <c r="I147" s="30">
        <v>18</v>
      </c>
      <c r="AL147" s="69">
        <f t="shared" si="13"/>
        <v>18</v>
      </c>
      <c r="AM147" s="5">
        <f t="shared" si="12"/>
        <v>1</v>
      </c>
    </row>
    <row r="148" spans="1:39" ht="15.75" customHeight="1">
      <c r="A148" s="6" t="s">
        <v>22</v>
      </c>
      <c r="B148" s="7">
        <v>7125</v>
      </c>
      <c r="C148" s="7"/>
      <c r="D148" s="8">
        <v>840003145530515</v>
      </c>
      <c r="E148" s="9">
        <v>43041</v>
      </c>
      <c r="F148" s="6" t="s">
        <v>252</v>
      </c>
      <c r="G148" s="6" t="s">
        <v>248</v>
      </c>
      <c r="I148" s="30">
        <v>16</v>
      </c>
      <c r="AL148" s="69">
        <f t="shared" si="13"/>
        <v>16</v>
      </c>
      <c r="AM148" s="5">
        <f t="shared" si="12"/>
        <v>1</v>
      </c>
    </row>
    <row r="149" spans="1:39" ht="15.75" customHeight="1">
      <c r="A149" s="6" t="s">
        <v>22</v>
      </c>
      <c r="B149" s="7" t="s">
        <v>162</v>
      </c>
      <c r="C149" s="7"/>
      <c r="D149" s="8">
        <v>840003144458803</v>
      </c>
      <c r="E149" s="9">
        <v>43175</v>
      </c>
      <c r="F149" s="6" t="s">
        <v>159</v>
      </c>
      <c r="G149" s="6" t="s">
        <v>160</v>
      </c>
      <c r="H149" s="50" t="s">
        <v>163</v>
      </c>
      <c r="I149" s="30">
        <v>10</v>
      </c>
      <c r="AL149" s="69">
        <f t="shared" si="13"/>
        <v>10</v>
      </c>
      <c r="AM149" s="5">
        <f t="shared" si="12"/>
        <v>1</v>
      </c>
    </row>
    <row r="150" spans="1:39" ht="15.75" customHeight="1">
      <c r="A150" s="6" t="s">
        <v>22</v>
      </c>
      <c r="B150" s="7">
        <v>218</v>
      </c>
      <c r="C150" s="7"/>
      <c r="D150" s="8">
        <v>840003141345225</v>
      </c>
      <c r="E150" s="9">
        <v>43143</v>
      </c>
      <c r="F150" s="6" t="s">
        <v>208</v>
      </c>
      <c r="G150" s="6" t="s">
        <v>205</v>
      </c>
      <c r="H150" s="50" t="s">
        <v>209</v>
      </c>
      <c r="I150" s="30">
        <v>10</v>
      </c>
      <c r="AL150" s="69">
        <f t="shared" si="13"/>
        <v>10</v>
      </c>
      <c r="AM150" s="5">
        <f t="shared" si="12"/>
        <v>1</v>
      </c>
    </row>
    <row r="151" spans="1:39" ht="15.75" customHeight="1">
      <c r="A151" s="6" t="s">
        <v>22</v>
      </c>
      <c r="B151" s="7">
        <v>88</v>
      </c>
      <c r="C151" s="7"/>
      <c r="D151" s="8">
        <v>840003139584425</v>
      </c>
      <c r="E151" s="9">
        <v>43273</v>
      </c>
      <c r="F151" s="6" t="s">
        <v>626</v>
      </c>
      <c r="G151" s="6" t="s">
        <v>624</v>
      </c>
      <c r="H151" s="50" t="s">
        <v>632</v>
      </c>
      <c r="I151" s="30">
        <v>9</v>
      </c>
      <c r="AL151" s="69">
        <f t="shared" si="13"/>
        <v>9</v>
      </c>
      <c r="AM151" s="5">
        <f t="shared" si="12"/>
        <v>1</v>
      </c>
    </row>
    <row r="152" spans="1:39" ht="15.75" customHeight="1">
      <c r="A152" s="6" t="s">
        <v>22</v>
      </c>
      <c r="C152" s="7"/>
      <c r="D152" s="8">
        <v>840003142294903</v>
      </c>
      <c r="E152" s="9"/>
      <c r="F152" s="6" t="s">
        <v>585</v>
      </c>
      <c r="G152" s="6" t="s">
        <v>582</v>
      </c>
      <c r="H152" s="50" t="s">
        <v>431</v>
      </c>
      <c r="I152" s="30">
        <v>8</v>
      </c>
      <c r="AL152" s="69">
        <f t="shared" si="13"/>
        <v>8</v>
      </c>
      <c r="AM152" s="5">
        <f t="shared" si="12"/>
        <v>1</v>
      </c>
    </row>
    <row r="153" spans="1:39" ht="15.75" customHeight="1">
      <c r="A153" s="6" t="s">
        <v>22</v>
      </c>
      <c r="B153" s="7" t="s">
        <v>23</v>
      </c>
      <c r="C153" s="7"/>
      <c r="D153" s="8">
        <v>840003127485072</v>
      </c>
      <c r="E153" s="9">
        <v>43142</v>
      </c>
      <c r="F153" s="6" t="s">
        <v>24</v>
      </c>
      <c r="G153" s="6" t="s">
        <v>20</v>
      </c>
      <c r="H153" s="50" t="s">
        <v>25</v>
      </c>
      <c r="AL153" s="69">
        <f t="shared" si="13"/>
        <v>0</v>
      </c>
      <c r="AM153" s="5">
        <f t="shared" si="12"/>
        <v>0</v>
      </c>
    </row>
    <row r="154" spans="1:39" ht="15.75" customHeight="1">
      <c r="A154" s="6" t="s">
        <v>22</v>
      </c>
      <c r="C154" s="7"/>
      <c r="D154" s="8">
        <v>840003201448992</v>
      </c>
      <c r="E154" s="9"/>
      <c r="F154" s="6" t="s">
        <v>45</v>
      </c>
      <c r="G154" s="6" t="s">
        <v>46</v>
      </c>
      <c r="H154" s="50" t="s">
        <v>49</v>
      </c>
      <c r="AL154" s="69">
        <f t="shared" si="13"/>
        <v>0</v>
      </c>
      <c r="AM154" s="5">
        <f t="shared" si="12"/>
        <v>0</v>
      </c>
    </row>
    <row r="155" spans="1:39" ht="15.75" customHeight="1">
      <c r="A155" s="6" t="s">
        <v>22</v>
      </c>
      <c r="C155" s="7"/>
      <c r="D155" s="8">
        <v>840003201448988</v>
      </c>
      <c r="E155" s="9"/>
      <c r="F155" s="6" t="s">
        <v>45</v>
      </c>
      <c r="G155" s="6" t="s">
        <v>46</v>
      </c>
      <c r="H155" s="50" t="s">
        <v>47</v>
      </c>
      <c r="AL155" s="69">
        <f t="shared" si="13"/>
        <v>0</v>
      </c>
      <c r="AM155" s="5">
        <f t="shared" si="12"/>
        <v>0</v>
      </c>
    </row>
    <row r="156" spans="1:39" ht="15.75" customHeight="1">
      <c r="A156" s="6" t="s">
        <v>22</v>
      </c>
      <c r="C156" s="7"/>
      <c r="D156" s="8">
        <v>840003201448991</v>
      </c>
      <c r="E156" s="9"/>
      <c r="F156" s="6" t="s">
        <v>51</v>
      </c>
      <c r="G156" s="6" t="s">
        <v>46</v>
      </c>
      <c r="H156" s="50" t="s">
        <v>47</v>
      </c>
      <c r="AL156" s="69">
        <f t="shared" si="13"/>
        <v>0</v>
      </c>
      <c r="AM156" s="5">
        <f t="shared" si="12"/>
        <v>0</v>
      </c>
    </row>
    <row r="157" spans="1:39" ht="15.75" customHeight="1">
      <c r="A157" s="6" t="s">
        <v>22</v>
      </c>
      <c r="C157" s="7"/>
      <c r="D157" s="8">
        <v>840003004471256</v>
      </c>
      <c r="E157" s="9">
        <v>43139</v>
      </c>
      <c r="F157" s="6" t="s">
        <v>53</v>
      </c>
      <c r="G157" s="6" t="s">
        <v>54</v>
      </c>
      <c r="H157" s="50" t="s">
        <v>57</v>
      </c>
      <c r="AL157" s="69">
        <f t="shared" si="13"/>
        <v>0</v>
      </c>
      <c r="AM157" s="5">
        <f t="shared" si="12"/>
        <v>0</v>
      </c>
    </row>
    <row r="158" spans="1:39" ht="15.75" customHeight="1">
      <c r="A158" s="6" t="s">
        <v>22</v>
      </c>
      <c r="B158" s="7" t="s">
        <v>74</v>
      </c>
      <c r="C158" s="7"/>
      <c r="D158" s="8">
        <v>840003008585109</v>
      </c>
      <c r="E158" s="9">
        <v>43189</v>
      </c>
      <c r="F158" s="6" t="s">
        <v>76</v>
      </c>
      <c r="G158" s="6" t="s">
        <v>67</v>
      </c>
      <c r="H158" s="50" t="s">
        <v>77</v>
      </c>
      <c r="AL158" s="69">
        <f t="shared" si="13"/>
        <v>0</v>
      </c>
      <c r="AM158" s="5">
        <f t="shared" si="12"/>
        <v>0</v>
      </c>
    </row>
    <row r="159" spans="1:39" ht="15.75" customHeight="1">
      <c r="A159" s="6" t="s">
        <v>22</v>
      </c>
      <c r="B159" s="7" t="s">
        <v>128</v>
      </c>
      <c r="C159" s="7"/>
      <c r="D159" s="8">
        <v>840003008581207</v>
      </c>
      <c r="E159" s="9">
        <v>43169</v>
      </c>
      <c r="F159" s="6" t="s">
        <v>123</v>
      </c>
      <c r="G159" s="6" t="s">
        <v>120</v>
      </c>
      <c r="H159" s="50" t="s">
        <v>121</v>
      </c>
      <c r="AL159" s="69">
        <f aca="true" t="shared" si="14" ref="AL159:AL180">SUM(I159:AE159)</f>
        <v>0</v>
      </c>
      <c r="AM159" s="5">
        <f t="shared" si="12"/>
        <v>0</v>
      </c>
    </row>
    <row r="160" spans="1:39" ht="15.75" customHeight="1">
      <c r="A160" s="6" t="s">
        <v>22</v>
      </c>
      <c r="C160" s="7"/>
      <c r="D160" s="8">
        <v>840003151992339</v>
      </c>
      <c r="E160" s="9">
        <v>43263</v>
      </c>
      <c r="F160" s="6" t="s">
        <v>138</v>
      </c>
      <c r="G160" s="6" t="s">
        <v>139</v>
      </c>
      <c r="H160" s="50" t="s">
        <v>140</v>
      </c>
      <c r="AL160" s="69">
        <f t="shared" si="14"/>
        <v>0</v>
      </c>
      <c r="AM160" s="5">
        <f t="shared" si="12"/>
        <v>0</v>
      </c>
    </row>
    <row r="161" spans="1:39" ht="15.75" customHeight="1">
      <c r="A161" s="6" t="s">
        <v>22</v>
      </c>
      <c r="B161" s="7" t="s">
        <v>341</v>
      </c>
      <c r="C161" s="7"/>
      <c r="D161" s="8">
        <v>840003143192219</v>
      </c>
      <c r="E161" s="9">
        <v>43168</v>
      </c>
      <c r="F161" s="6" t="s">
        <v>342</v>
      </c>
      <c r="G161" s="6" t="s">
        <v>343</v>
      </c>
      <c r="H161" s="50" t="s">
        <v>344</v>
      </c>
      <c r="AL161" s="69">
        <f t="shared" si="14"/>
        <v>0</v>
      </c>
      <c r="AM161" s="5">
        <f t="shared" si="12"/>
        <v>0</v>
      </c>
    </row>
    <row r="162" spans="1:39" ht="15.75" customHeight="1">
      <c r="A162" s="6" t="s">
        <v>22</v>
      </c>
      <c r="C162" s="7"/>
      <c r="D162" s="11">
        <v>840003137911934</v>
      </c>
      <c r="E162" s="9"/>
      <c r="F162" s="6" t="s">
        <v>420</v>
      </c>
      <c r="G162" s="6" t="s">
        <v>421</v>
      </c>
      <c r="AL162" s="69">
        <f t="shared" si="14"/>
        <v>0</v>
      </c>
      <c r="AM162" s="5">
        <f t="shared" si="12"/>
        <v>0</v>
      </c>
    </row>
    <row r="163" spans="1:39" ht="15.75" customHeight="1">
      <c r="A163" s="6" t="s">
        <v>22</v>
      </c>
      <c r="B163" s="7" t="s">
        <v>422</v>
      </c>
      <c r="C163" s="7"/>
      <c r="D163" s="8">
        <v>840003148642303</v>
      </c>
      <c r="E163" s="9">
        <v>42985</v>
      </c>
      <c r="F163" s="6" t="s">
        <v>391</v>
      </c>
      <c r="G163" s="6" t="s">
        <v>423</v>
      </c>
      <c r="H163" s="50" t="s">
        <v>375</v>
      </c>
      <c r="AL163" s="69">
        <f t="shared" si="14"/>
        <v>0</v>
      </c>
      <c r="AM163" s="5">
        <f t="shared" si="12"/>
        <v>0</v>
      </c>
    </row>
    <row r="164" spans="1:39" ht="15.75" customHeight="1">
      <c r="A164" s="6" t="s">
        <v>22</v>
      </c>
      <c r="B164" s="7" t="s">
        <v>424</v>
      </c>
      <c r="C164" s="7"/>
      <c r="D164" s="8">
        <v>840003199828696</v>
      </c>
      <c r="E164" s="9">
        <v>43121</v>
      </c>
      <c r="F164" s="6" t="s">
        <v>391</v>
      </c>
      <c r="G164" s="6" t="s">
        <v>423</v>
      </c>
      <c r="H164" s="50" t="s">
        <v>87</v>
      </c>
      <c r="AL164" s="69">
        <f t="shared" si="14"/>
        <v>0</v>
      </c>
      <c r="AM164" s="5">
        <f t="shared" si="12"/>
        <v>0</v>
      </c>
    </row>
    <row r="165" spans="1:39" ht="15.75" customHeight="1">
      <c r="A165" s="6" t="s">
        <v>22</v>
      </c>
      <c r="B165" s="7" t="s">
        <v>169</v>
      </c>
      <c r="C165" s="7"/>
      <c r="D165" s="8">
        <v>840003134283270</v>
      </c>
      <c r="E165" s="9">
        <v>43141</v>
      </c>
      <c r="F165" s="6" t="s">
        <v>391</v>
      </c>
      <c r="G165" s="6" t="s">
        <v>423</v>
      </c>
      <c r="H165" s="50" t="s">
        <v>425</v>
      </c>
      <c r="AL165" s="69">
        <f t="shared" si="14"/>
        <v>0</v>
      </c>
      <c r="AM165" s="5">
        <f t="shared" si="12"/>
        <v>0</v>
      </c>
    </row>
    <row r="166" spans="1:39" ht="15.75" customHeight="1">
      <c r="A166" s="6" t="s">
        <v>22</v>
      </c>
      <c r="C166" s="7"/>
      <c r="D166" s="8">
        <v>840003199828667</v>
      </c>
      <c r="E166" s="9"/>
      <c r="F166" s="6" t="s">
        <v>391</v>
      </c>
      <c r="G166" s="6" t="s">
        <v>423</v>
      </c>
      <c r="AL166" s="69">
        <f t="shared" si="14"/>
        <v>0</v>
      </c>
      <c r="AM166" s="5">
        <f t="shared" si="12"/>
        <v>0</v>
      </c>
    </row>
    <row r="167" spans="1:39" ht="15.75" customHeight="1">
      <c r="A167" s="6" t="s">
        <v>22</v>
      </c>
      <c r="B167" s="7" t="s">
        <v>422</v>
      </c>
      <c r="C167" s="7"/>
      <c r="D167" s="8">
        <v>840003148642303</v>
      </c>
      <c r="E167" s="9">
        <v>42985</v>
      </c>
      <c r="F167" s="6" t="s">
        <v>374</v>
      </c>
      <c r="G167" s="6" t="s">
        <v>423</v>
      </c>
      <c r="H167" s="50" t="s">
        <v>375</v>
      </c>
      <c r="AL167" s="69">
        <f t="shared" si="14"/>
        <v>0</v>
      </c>
      <c r="AM167" s="5">
        <f t="shared" si="12"/>
        <v>0</v>
      </c>
    </row>
    <row r="168" spans="1:39" ht="15.75" customHeight="1">
      <c r="A168" s="6" t="s">
        <v>22</v>
      </c>
      <c r="B168" s="7" t="s">
        <v>424</v>
      </c>
      <c r="C168" s="7"/>
      <c r="D168" s="8">
        <v>840003199828696</v>
      </c>
      <c r="E168" s="9">
        <v>43121</v>
      </c>
      <c r="F168" s="6" t="s">
        <v>374</v>
      </c>
      <c r="G168" s="6" t="s">
        <v>423</v>
      </c>
      <c r="H168" s="50" t="s">
        <v>87</v>
      </c>
      <c r="AL168" s="69">
        <f t="shared" si="14"/>
        <v>0</v>
      </c>
      <c r="AM168" s="5">
        <f t="shared" si="12"/>
        <v>0</v>
      </c>
    </row>
    <row r="169" spans="1:39" ht="15.75" customHeight="1">
      <c r="A169" s="6" t="s">
        <v>22</v>
      </c>
      <c r="B169" s="7" t="s">
        <v>169</v>
      </c>
      <c r="C169" s="7"/>
      <c r="D169" s="8">
        <v>840003134283270</v>
      </c>
      <c r="E169" s="9">
        <v>43141</v>
      </c>
      <c r="F169" s="6" t="s">
        <v>374</v>
      </c>
      <c r="G169" s="6" t="s">
        <v>423</v>
      </c>
      <c r="H169" s="50" t="s">
        <v>425</v>
      </c>
      <c r="AL169" s="69">
        <f t="shared" si="14"/>
        <v>0</v>
      </c>
      <c r="AM169" s="5">
        <f t="shared" si="12"/>
        <v>0</v>
      </c>
    </row>
    <row r="170" spans="1:39" ht="15.75" customHeight="1">
      <c r="A170" s="6" t="s">
        <v>22</v>
      </c>
      <c r="D170" s="8">
        <v>840003203337226</v>
      </c>
      <c r="E170" s="9"/>
      <c r="F170" s="6" t="s">
        <v>429</v>
      </c>
      <c r="G170" s="6" t="s">
        <v>430</v>
      </c>
      <c r="H170" s="50" t="s">
        <v>431</v>
      </c>
      <c r="AL170" s="69">
        <f t="shared" si="14"/>
        <v>0</v>
      </c>
      <c r="AM170" s="5">
        <f t="shared" si="12"/>
        <v>0</v>
      </c>
    </row>
    <row r="171" spans="1:39" ht="15.75" customHeight="1">
      <c r="A171" s="6" t="s">
        <v>22</v>
      </c>
      <c r="B171" s="7" t="s">
        <v>432</v>
      </c>
      <c r="C171" s="7"/>
      <c r="D171" s="8">
        <v>840003203549883</v>
      </c>
      <c r="E171" s="9">
        <v>43118</v>
      </c>
      <c r="F171" s="6" t="s">
        <v>313</v>
      </c>
      <c r="G171" s="6" t="s">
        <v>433</v>
      </c>
      <c r="H171" s="50" t="s">
        <v>434</v>
      </c>
      <c r="AL171" s="69">
        <f t="shared" si="14"/>
        <v>0</v>
      </c>
      <c r="AM171" s="5">
        <f t="shared" si="12"/>
        <v>0</v>
      </c>
    </row>
    <row r="172" spans="1:39" ht="15.75" customHeight="1">
      <c r="A172" s="6" t="s">
        <v>22</v>
      </c>
      <c r="B172" s="7" t="s">
        <v>464</v>
      </c>
      <c r="C172" s="7"/>
      <c r="D172" s="8">
        <v>840003144189004</v>
      </c>
      <c r="E172" s="9">
        <v>43254</v>
      </c>
      <c r="F172" s="6" t="s">
        <v>247</v>
      </c>
      <c r="G172" s="6" t="s">
        <v>465</v>
      </c>
      <c r="H172" s="50" t="s">
        <v>466</v>
      </c>
      <c r="AL172" s="69">
        <f t="shared" si="14"/>
        <v>0</v>
      </c>
      <c r="AM172" s="5">
        <f t="shared" si="12"/>
        <v>0</v>
      </c>
    </row>
    <row r="173" spans="1:39" ht="15.75" customHeight="1">
      <c r="A173" s="6" t="s">
        <v>22</v>
      </c>
      <c r="B173" s="7" t="s">
        <v>541</v>
      </c>
      <c r="C173" s="7"/>
      <c r="D173" s="8">
        <v>840003128686205</v>
      </c>
      <c r="E173" s="9">
        <v>43420</v>
      </c>
      <c r="F173" s="6" t="s">
        <v>538</v>
      </c>
      <c r="G173" s="6" t="s">
        <v>539</v>
      </c>
      <c r="H173" s="50" t="s">
        <v>540</v>
      </c>
      <c r="AL173" s="69">
        <f t="shared" si="14"/>
        <v>0</v>
      </c>
      <c r="AM173" s="5">
        <f t="shared" si="12"/>
        <v>0</v>
      </c>
    </row>
    <row r="174" spans="1:39" ht="15.75" customHeight="1">
      <c r="A174" s="6" t="s">
        <v>22</v>
      </c>
      <c r="C174" s="7"/>
      <c r="D174" s="11">
        <v>840003145402746</v>
      </c>
      <c r="E174" s="9">
        <v>43160</v>
      </c>
      <c r="F174" s="6" t="s">
        <v>564</v>
      </c>
      <c r="G174" s="6" t="s">
        <v>220</v>
      </c>
      <c r="H174" s="50" t="s">
        <v>566</v>
      </c>
      <c r="AL174" s="69">
        <f t="shared" si="14"/>
        <v>0</v>
      </c>
      <c r="AM174" s="5">
        <f t="shared" si="12"/>
        <v>0</v>
      </c>
    </row>
    <row r="175" spans="1:39" ht="15.75" customHeight="1">
      <c r="A175" s="6" t="s">
        <v>22</v>
      </c>
      <c r="C175" s="7"/>
      <c r="D175" s="8">
        <v>840003145402745</v>
      </c>
      <c r="E175" s="9">
        <v>43174</v>
      </c>
      <c r="F175" s="6" t="s">
        <v>567</v>
      </c>
      <c r="G175" s="6" t="s">
        <v>220</v>
      </c>
      <c r="AL175" s="69">
        <f t="shared" si="14"/>
        <v>0</v>
      </c>
      <c r="AM175" s="5">
        <f t="shared" si="12"/>
        <v>0</v>
      </c>
    </row>
    <row r="176" spans="1:39" ht="15.75" customHeight="1">
      <c r="A176" s="6" t="s">
        <v>22</v>
      </c>
      <c r="C176" s="7"/>
      <c r="D176" s="8">
        <v>840003006382774</v>
      </c>
      <c r="E176" s="9">
        <v>43200</v>
      </c>
      <c r="F176" s="6" t="s">
        <v>952</v>
      </c>
      <c r="G176" s="6" t="s">
        <v>948</v>
      </c>
      <c r="H176" s="50" t="s">
        <v>948</v>
      </c>
      <c r="AL176" s="69">
        <f t="shared" si="14"/>
        <v>0</v>
      </c>
      <c r="AM176" s="5">
        <f t="shared" si="12"/>
        <v>0</v>
      </c>
    </row>
    <row r="177" spans="1:39" ht="15.75" customHeight="1">
      <c r="A177" s="6" t="s">
        <v>22</v>
      </c>
      <c r="B177" s="7" t="s">
        <v>1001</v>
      </c>
      <c r="C177" s="7"/>
      <c r="D177" s="8"/>
      <c r="E177" s="9">
        <v>43185</v>
      </c>
      <c r="F177" s="6" t="s">
        <v>1002</v>
      </c>
      <c r="G177" s="6" t="s">
        <v>1003</v>
      </c>
      <c r="H177" s="50" t="s">
        <v>1004</v>
      </c>
      <c r="AL177" s="69">
        <f t="shared" si="14"/>
        <v>0</v>
      </c>
      <c r="AM177" s="5">
        <f t="shared" si="12"/>
        <v>0</v>
      </c>
    </row>
    <row r="178" spans="1:39" ht="15.75" customHeight="1">
      <c r="A178" s="5" t="s">
        <v>22</v>
      </c>
      <c r="B178" s="12" t="s">
        <v>254</v>
      </c>
      <c r="C178" s="7"/>
      <c r="D178" s="11">
        <v>840003204376997</v>
      </c>
      <c r="E178" s="9">
        <v>43224</v>
      </c>
      <c r="F178" s="5" t="s">
        <v>885</v>
      </c>
      <c r="G178" s="5" t="s">
        <v>886</v>
      </c>
      <c r="H178" s="50" t="s">
        <v>1009</v>
      </c>
      <c r="AL178" s="69">
        <f t="shared" si="14"/>
        <v>0</v>
      </c>
      <c r="AM178" s="5">
        <f t="shared" si="12"/>
        <v>0</v>
      </c>
    </row>
    <row r="179" spans="1:39" ht="15.75" customHeight="1">
      <c r="A179" s="6" t="s">
        <v>22</v>
      </c>
      <c r="B179" s="7" t="s">
        <v>1095</v>
      </c>
      <c r="C179" s="7"/>
      <c r="D179" s="8">
        <v>840003137055949</v>
      </c>
      <c r="E179" s="9">
        <v>43218</v>
      </c>
      <c r="F179" s="6" t="s">
        <v>1091</v>
      </c>
      <c r="G179" s="6" t="s">
        <v>1092</v>
      </c>
      <c r="H179" s="50" t="s">
        <v>1096</v>
      </c>
      <c r="AL179" s="69">
        <f t="shared" si="14"/>
        <v>0</v>
      </c>
      <c r="AM179" s="5">
        <f t="shared" si="12"/>
        <v>0</v>
      </c>
    </row>
    <row r="180" spans="1:39" s="67" customFormat="1" ht="15.75" customHeight="1">
      <c r="A180" s="6" t="s">
        <v>22</v>
      </c>
      <c r="B180" s="7"/>
      <c r="C180" s="7"/>
      <c r="D180" s="8">
        <v>840003147136457</v>
      </c>
      <c r="E180" s="9">
        <v>43160</v>
      </c>
      <c r="F180" s="6" t="s">
        <v>316</v>
      </c>
      <c r="G180" s="6" t="s">
        <v>550</v>
      </c>
      <c r="H180" s="50" t="s">
        <v>555</v>
      </c>
      <c r="I180" s="30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69">
        <f t="shared" si="14"/>
        <v>0</v>
      </c>
      <c r="AM180" s="5">
        <f t="shared" si="12"/>
        <v>0</v>
      </c>
    </row>
    <row r="181" spans="1:7" ht="15.75" customHeight="1">
      <c r="A181" s="6"/>
      <c r="B181" s="7"/>
      <c r="C181" s="7"/>
      <c r="D181" s="8"/>
      <c r="E181" s="9"/>
      <c r="F181" s="6"/>
      <c r="G181" s="6"/>
    </row>
    <row r="182" spans="1:52" ht="15.75" customHeight="1">
      <c r="A182" s="1" t="s">
        <v>1</v>
      </c>
      <c r="B182" s="2" t="s">
        <v>5</v>
      </c>
      <c r="C182" s="2" t="s">
        <v>6</v>
      </c>
      <c r="D182" s="3" t="s">
        <v>8</v>
      </c>
      <c r="E182" s="4" t="s">
        <v>9</v>
      </c>
      <c r="F182" s="1" t="s">
        <v>2</v>
      </c>
      <c r="G182" s="1" t="s">
        <v>3</v>
      </c>
      <c r="H182" s="54" t="s">
        <v>10</v>
      </c>
      <c r="I182" s="31" t="s">
        <v>7</v>
      </c>
      <c r="J182" s="1" t="s">
        <v>1061</v>
      </c>
      <c r="K182" s="1" t="s">
        <v>1062</v>
      </c>
      <c r="L182" s="1" t="s">
        <v>1063</v>
      </c>
      <c r="M182" s="1" t="s">
        <v>1064</v>
      </c>
      <c r="N182" s="1" t="s">
        <v>1065</v>
      </c>
      <c r="O182" s="1" t="s">
        <v>1066</v>
      </c>
      <c r="P182" s="1" t="s">
        <v>1067</v>
      </c>
      <c r="Q182" s="1" t="s">
        <v>1068</v>
      </c>
      <c r="R182" s="1" t="s">
        <v>1069</v>
      </c>
      <c r="S182" s="48" t="s">
        <v>1126</v>
      </c>
      <c r="T182" s="48" t="s">
        <v>1125</v>
      </c>
      <c r="U182" s="48" t="s">
        <v>1127</v>
      </c>
      <c r="V182" s="48" t="s">
        <v>1128</v>
      </c>
      <c r="W182" s="48" t="s">
        <v>1129</v>
      </c>
      <c r="X182" s="48" t="s">
        <v>1130</v>
      </c>
      <c r="Y182" s="48" t="s">
        <v>1152</v>
      </c>
      <c r="Z182" s="48" t="s">
        <v>1153</v>
      </c>
      <c r="AA182" s="48" t="s">
        <v>1154</v>
      </c>
      <c r="AB182" s="48" t="s">
        <v>1180</v>
      </c>
      <c r="AC182" s="48" t="s">
        <v>1181</v>
      </c>
      <c r="AD182" s="48" t="s">
        <v>1184</v>
      </c>
      <c r="AE182" s="48" t="s">
        <v>1185</v>
      </c>
      <c r="AF182" s="48" t="s">
        <v>1187</v>
      </c>
      <c r="AG182" s="48" t="s">
        <v>1188</v>
      </c>
      <c r="AH182" s="48" t="s">
        <v>1191</v>
      </c>
      <c r="AI182" s="48" t="s">
        <v>1192</v>
      </c>
      <c r="AJ182" s="48" t="s">
        <v>1193</v>
      </c>
      <c r="AK182" s="48" t="s">
        <v>1194</v>
      </c>
      <c r="AL182" s="68" t="s">
        <v>905</v>
      </c>
      <c r="AM182" s="1" t="s">
        <v>1124</v>
      </c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39" ht="15" customHeight="1">
      <c r="A183" s="6" t="s">
        <v>88</v>
      </c>
      <c r="B183" s="7" t="s">
        <v>982</v>
      </c>
      <c r="C183" s="7" t="s">
        <v>983</v>
      </c>
      <c r="D183" s="8">
        <v>840003004451589</v>
      </c>
      <c r="E183" s="9">
        <v>43174</v>
      </c>
      <c r="F183" s="6" t="s">
        <v>977</v>
      </c>
      <c r="G183" s="6" t="s">
        <v>975</v>
      </c>
      <c r="H183" s="50" t="s">
        <v>984</v>
      </c>
      <c r="I183" s="30">
        <v>20</v>
      </c>
      <c r="K183" s="67">
        <v>28</v>
      </c>
      <c r="L183" s="67">
        <v>26</v>
      </c>
      <c r="M183" s="86">
        <v>38</v>
      </c>
      <c r="N183" s="67">
        <v>30</v>
      </c>
      <c r="O183" s="67">
        <v>30</v>
      </c>
      <c r="S183" s="86">
        <v>44</v>
      </c>
      <c r="T183" s="86">
        <v>44</v>
      </c>
      <c r="U183" s="86">
        <v>44</v>
      </c>
      <c r="V183" s="5">
        <v>20</v>
      </c>
      <c r="Y183" s="5">
        <v>22</v>
      </c>
      <c r="Z183" s="86">
        <v>50</v>
      </c>
      <c r="AA183" s="86">
        <v>50</v>
      </c>
      <c r="AB183" s="67">
        <v>26</v>
      </c>
      <c r="AC183" s="67"/>
      <c r="AD183" s="67">
        <v>12</v>
      </c>
      <c r="AE183" s="86">
        <v>44</v>
      </c>
      <c r="AF183" s="86">
        <v>44</v>
      </c>
      <c r="AG183" s="67"/>
      <c r="AH183" s="86">
        <v>38</v>
      </c>
      <c r="AI183" s="67">
        <v>38</v>
      </c>
      <c r="AJ183" s="86">
        <v>50</v>
      </c>
      <c r="AK183" s="67"/>
      <c r="AL183" s="69">
        <f>SUM(AE183:AH183)+Z183+AA183+SUM(S183:U183)+M183+AJ183</f>
        <v>446</v>
      </c>
      <c r="AM183" s="5">
        <f aca="true" t="shared" si="15" ref="AM183:AM207">COUNT(I183:AK183)</f>
        <v>20</v>
      </c>
    </row>
    <row r="184" spans="1:39" ht="15.75" customHeight="1">
      <c r="A184" s="6" t="s">
        <v>88</v>
      </c>
      <c r="B184" s="7" t="s">
        <v>169</v>
      </c>
      <c r="C184" s="7">
        <v>43955591</v>
      </c>
      <c r="D184" s="8">
        <v>840003004438652</v>
      </c>
      <c r="E184" s="9">
        <v>43176</v>
      </c>
      <c r="F184" s="6" t="s">
        <v>164</v>
      </c>
      <c r="G184" s="6" t="s">
        <v>165</v>
      </c>
      <c r="H184" s="50" t="s">
        <v>166</v>
      </c>
      <c r="I184" s="30">
        <v>80</v>
      </c>
      <c r="N184" s="5">
        <v>44</v>
      </c>
      <c r="O184" s="5">
        <v>44</v>
      </c>
      <c r="W184" s="5">
        <v>79</v>
      </c>
      <c r="X184" s="5">
        <v>38</v>
      </c>
      <c r="AL184" s="69">
        <f>SUM(I184:AE184)</f>
        <v>285</v>
      </c>
      <c r="AM184" s="5">
        <f t="shared" si="15"/>
        <v>5</v>
      </c>
    </row>
    <row r="185" spans="1:39" ht="15.75" customHeight="1">
      <c r="A185" s="6" t="s">
        <v>88</v>
      </c>
      <c r="B185" s="7">
        <v>863</v>
      </c>
      <c r="C185" s="7" t="s">
        <v>501</v>
      </c>
      <c r="D185" s="8">
        <v>840003141446354</v>
      </c>
      <c r="E185" s="9">
        <v>43141</v>
      </c>
      <c r="F185" s="6" t="s">
        <v>502</v>
      </c>
      <c r="G185" s="6" t="s">
        <v>503</v>
      </c>
      <c r="H185" s="50" t="s">
        <v>504</v>
      </c>
      <c r="I185" s="30">
        <v>20</v>
      </c>
      <c r="S185" s="5">
        <v>16</v>
      </c>
      <c r="T185" s="5">
        <v>16</v>
      </c>
      <c r="Z185" s="5">
        <v>35</v>
      </c>
      <c r="AA185" s="5">
        <v>20</v>
      </c>
      <c r="AF185" s="5">
        <v>30</v>
      </c>
      <c r="AI185" s="5">
        <v>20</v>
      </c>
      <c r="AJ185" s="5">
        <v>15</v>
      </c>
      <c r="AL185" s="69">
        <f>SUM(I185:AJ185)</f>
        <v>172</v>
      </c>
      <c r="AM185" s="5">
        <f t="shared" si="15"/>
        <v>8</v>
      </c>
    </row>
    <row r="186" spans="1:39" ht="15.75" customHeight="1">
      <c r="A186" s="6" t="s">
        <v>88</v>
      </c>
      <c r="B186" s="7" t="s">
        <v>82</v>
      </c>
      <c r="C186" s="7">
        <v>43955592</v>
      </c>
      <c r="D186" s="8">
        <v>840003004438650</v>
      </c>
      <c r="E186" s="9">
        <v>43211</v>
      </c>
      <c r="F186" s="6" t="s">
        <v>164</v>
      </c>
      <c r="G186" s="6" t="s">
        <v>165</v>
      </c>
      <c r="H186" s="50" t="s">
        <v>166</v>
      </c>
      <c r="I186" s="30">
        <v>36</v>
      </c>
      <c r="P186" s="5">
        <v>56</v>
      </c>
      <c r="Q186" s="5">
        <v>56</v>
      </c>
      <c r="R186" s="5">
        <v>15</v>
      </c>
      <c r="AL186" s="69">
        <f>SUM(I186:AE186)</f>
        <v>163</v>
      </c>
      <c r="AM186" s="5">
        <f t="shared" si="15"/>
        <v>4</v>
      </c>
    </row>
    <row r="187" spans="1:39" ht="15.75" customHeight="1">
      <c r="A187" s="6" t="s">
        <v>88</v>
      </c>
      <c r="B187" s="7" t="s">
        <v>308</v>
      </c>
      <c r="C187" s="7">
        <v>43954611</v>
      </c>
      <c r="D187" s="8">
        <v>840003148241592</v>
      </c>
      <c r="E187" s="9">
        <v>43189</v>
      </c>
      <c r="F187" s="6" t="s">
        <v>309</v>
      </c>
      <c r="G187" s="6" t="s">
        <v>310</v>
      </c>
      <c r="H187" s="50" t="s">
        <v>16</v>
      </c>
      <c r="I187" s="30">
        <v>30</v>
      </c>
      <c r="M187" s="5">
        <v>25</v>
      </c>
      <c r="N187" s="5">
        <v>12</v>
      </c>
      <c r="O187" s="5">
        <v>12</v>
      </c>
      <c r="P187" s="5">
        <v>24</v>
      </c>
      <c r="Q187" s="5">
        <v>24</v>
      </c>
      <c r="R187" s="5">
        <v>25</v>
      </c>
      <c r="AL187" s="69">
        <f>SUM(I187:AE187)</f>
        <v>152</v>
      </c>
      <c r="AM187" s="5">
        <f t="shared" si="15"/>
        <v>7</v>
      </c>
    </row>
    <row r="188" spans="1:39" ht="15.75" customHeight="1">
      <c r="A188" s="6" t="s">
        <v>88</v>
      </c>
      <c r="B188" s="7" t="s">
        <v>254</v>
      </c>
      <c r="C188" s="7" t="s">
        <v>255</v>
      </c>
      <c r="D188" s="8">
        <v>840003004463796</v>
      </c>
      <c r="E188" s="9">
        <v>43130</v>
      </c>
      <c r="F188" s="6" t="s">
        <v>256</v>
      </c>
      <c r="G188" s="6" t="s">
        <v>257</v>
      </c>
      <c r="H188" s="50" t="s">
        <v>258</v>
      </c>
      <c r="I188" s="30">
        <v>35</v>
      </c>
      <c r="Y188" s="5">
        <v>81</v>
      </c>
      <c r="AD188" s="5">
        <v>16</v>
      </c>
      <c r="AE188" s="5">
        <v>16</v>
      </c>
      <c r="AL188" s="69">
        <f>SUM(I188:AE188)</f>
        <v>148</v>
      </c>
      <c r="AM188" s="5">
        <f t="shared" si="15"/>
        <v>4</v>
      </c>
    </row>
    <row r="189" spans="1:39" ht="15.75" customHeight="1">
      <c r="A189" s="6" t="s">
        <v>88</v>
      </c>
      <c r="B189" s="7" t="s">
        <v>441</v>
      </c>
      <c r="C189" s="7" t="s">
        <v>442</v>
      </c>
      <c r="D189" s="8">
        <v>840003149404510</v>
      </c>
      <c r="E189" s="9">
        <v>43239</v>
      </c>
      <c r="F189" s="6" t="s">
        <v>443</v>
      </c>
      <c r="G189" s="6" t="s">
        <v>437</v>
      </c>
      <c r="H189" s="50" t="s">
        <v>222</v>
      </c>
      <c r="I189" s="30">
        <v>32</v>
      </c>
      <c r="J189" s="5">
        <v>38</v>
      </c>
      <c r="N189" s="5">
        <v>6</v>
      </c>
      <c r="O189" s="5">
        <v>6</v>
      </c>
      <c r="S189" s="5">
        <v>30</v>
      </c>
      <c r="T189" s="5">
        <v>30</v>
      </c>
      <c r="AL189" s="69">
        <f>SUM(I189:AE189)</f>
        <v>142</v>
      </c>
      <c r="AM189" s="5">
        <f t="shared" si="15"/>
        <v>6</v>
      </c>
    </row>
    <row r="190" spans="1:39" ht="15.75" customHeight="1">
      <c r="A190" s="6" t="s">
        <v>88</v>
      </c>
      <c r="B190" s="7" t="s">
        <v>525</v>
      </c>
      <c r="C190" s="7" t="s">
        <v>526</v>
      </c>
      <c r="D190" s="8">
        <v>840003203839969</v>
      </c>
      <c r="E190" s="9">
        <v>43103</v>
      </c>
      <c r="F190" s="6" t="s">
        <v>522</v>
      </c>
      <c r="G190" s="6" t="s">
        <v>523</v>
      </c>
      <c r="H190" s="50" t="s">
        <v>527</v>
      </c>
      <c r="I190" s="30">
        <v>14</v>
      </c>
      <c r="Z190" s="5">
        <v>20</v>
      </c>
      <c r="AA190" s="5">
        <v>35</v>
      </c>
      <c r="AI190" s="5">
        <v>34</v>
      </c>
      <c r="AJ190" s="5">
        <v>35</v>
      </c>
      <c r="AL190" s="69">
        <f>SUM(I190:AJ190)</f>
        <v>138</v>
      </c>
      <c r="AM190" s="5">
        <f t="shared" si="15"/>
        <v>5</v>
      </c>
    </row>
    <row r="191" spans="1:39" ht="15.75" customHeight="1">
      <c r="A191" s="6" t="s">
        <v>88</v>
      </c>
      <c r="B191" s="7" t="s">
        <v>180</v>
      </c>
      <c r="C191" s="7" t="s">
        <v>181</v>
      </c>
      <c r="D191" s="8">
        <v>840003008585272</v>
      </c>
      <c r="E191" s="9">
        <v>43171</v>
      </c>
      <c r="F191" s="6" t="s">
        <v>79</v>
      </c>
      <c r="G191" s="6" t="s">
        <v>178</v>
      </c>
      <c r="H191" s="50" t="s">
        <v>182</v>
      </c>
      <c r="I191" s="30">
        <v>50</v>
      </c>
      <c r="N191" s="5">
        <v>16</v>
      </c>
      <c r="O191" s="5">
        <v>16</v>
      </c>
      <c r="AL191" s="69">
        <f>SUM(I191:AE191)</f>
        <v>82</v>
      </c>
      <c r="AM191" s="5">
        <f t="shared" si="15"/>
        <v>3</v>
      </c>
    </row>
    <row r="192" spans="1:39" ht="15.75" customHeight="1">
      <c r="A192" s="6" t="s">
        <v>88</v>
      </c>
      <c r="B192" s="7">
        <v>803</v>
      </c>
      <c r="C192" s="7" t="s">
        <v>491</v>
      </c>
      <c r="D192" s="8">
        <v>840003129332138</v>
      </c>
      <c r="E192" s="9">
        <v>43225</v>
      </c>
      <c r="F192" s="6" t="s">
        <v>492</v>
      </c>
      <c r="G192" s="6" t="s">
        <v>493</v>
      </c>
      <c r="H192" s="50" t="s">
        <v>494</v>
      </c>
      <c r="I192" s="30">
        <v>24</v>
      </c>
      <c r="AH192" s="5">
        <v>16</v>
      </c>
      <c r="AL192" s="69">
        <f>SUM(I192:AI192)</f>
        <v>40</v>
      </c>
      <c r="AM192" s="5">
        <f t="shared" si="15"/>
        <v>2</v>
      </c>
    </row>
    <row r="193" spans="1:39" ht="15.75" customHeight="1">
      <c r="A193" s="6" t="s">
        <v>88</v>
      </c>
      <c r="B193" s="7" t="s">
        <v>259</v>
      </c>
      <c r="C193" s="7">
        <v>43897834</v>
      </c>
      <c r="D193" s="8">
        <v>840003004463786</v>
      </c>
      <c r="E193" s="9">
        <v>43095</v>
      </c>
      <c r="F193" s="6" t="s">
        <v>256</v>
      </c>
      <c r="G193" s="6" t="s">
        <v>257</v>
      </c>
      <c r="H193" s="50" t="s">
        <v>258</v>
      </c>
      <c r="I193" s="30">
        <v>36</v>
      </c>
      <c r="AL193" s="69">
        <f aca="true" t="shared" si="16" ref="AL193:AL207">SUM(I193:AE193)</f>
        <v>36</v>
      </c>
      <c r="AM193" s="5">
        <f t="shared" si="15"/>
        <v>1</v>
      </c>
    </row>
    <row r="194" spans="1:39" ht="15.75" customHeight="1">
      <c r="A194" s="6" t="s">
        <v>88</v>
      </c>
      <c r="B194" s="7" t="s">
        <v>230</v>
      </c>
      <c r="C194" s="7" t="s">
        <v>231</v>
      </c>
      <c r="D194" s="8">
        <v>840003005312778</v>
      </c>
      <c r="E194" s="9">
        <v>43242</v>
      </c>
      <c r="F194" s="6" t="s">
        <v>232</v>
      </c>
      <c r="G194" s="6" t="s">
        <v>233</v>
      </c>
      <c r="H194" s="50" t="s">
        <v>234</v>
      </c>
      <c r="I194" s="30">
        <v>8</v>
      </c>
      <c r="Y194" s="5">
        <v>6</v>
      </c>
      <c r="Z194" s="5">
        <v>10</v>
      </c>
      <c r="AA194" s="5">
        <v>10</v>
      </c>
      <c r="AL194" s="69">
        <f t="shared" si="16"/>
        <v>34</v>
      </c>
      <c r="AM194" s="5">
        <f t="shared" si="15"/>
        <v>4</v>
      </c>
    </row>
    <row r="195" spans="1:39" ht="15.75" customHeight="1">
      <c r="A195" s="6" t="s">
        <v>88</v>
      </c>
      <c r="B195" s="7">
        <v>711</v>
      </c>
      <c r="C195" s="7">
        <v>43894083</v>
      </c>
      <c r="D195" s="8">
        <v>840003128622896</v>
      </c>
      <c r="E195" s="9">
        <v>43023</v>
      </c>
      <c r="F195" s="6" t="s">
        <v>189</v>
      </c>
      <c r="G195" s="6" t="s">
        <v>185</v>
      </c>
      <c r="H195" s="50" t="s">
        <v>190</v>
      </c>
      <c r="I195" s="30">
        <v>24</v>
      </c>
      <c r="AL195" s="69">
        <f t="shared" si="16"/>
        <v>24</v>
      </c>
      <c r="AM195" s="5">
        <f t="shared" si="15"/>
        <v>1</v>
      </c>
    </row>
    <row r="196" spans="1:39" ht="15.75" customHeight="1">
      <c r="A196" s="6" t="s">
        <v>88</v>
      </c>
      <c r="B196" s="7" t="s">
        <v>376</v>
      </c>
      <c r="C196" s="7" t="s">
        <v>467</v>
      </c>
      <c r="D196" s="8">
        <v>840003149515847</v>
      </c>
      <c r="E196" s="9">
        <v>43192</v>
      </c>
      <c r="F196" s="6" t="s">
        <v>468</v>
      </c>
      <c r="G196" s="6" t="s">
        <v>469</v>
      </c>
      <c r="H196" s="50" t="s">
        <v>470</v>
      </c>
      <c r="P196" s="5">
        <v>12</v>
      </c>
      <c r="Q196" s="5">
        <v>12</v>
      </c>
      <c r="AL196" s="69">
        <f t="shared" si="16"/>
        <v>24</v>
      </c>
      <c r="AM196" s="5">
        <f t="shared" si="15"/>
        <v>2</v>
      </c>
    </row>
    <row r="197" spans="1:39" ht="15.75" customHeight="1">
      <c r="A197" s="6" t="s">
        <v>88</v>
      </c>
      <c r="B197" s="7">
        <v>1018</v>
      </c>
      <c r="C197" s="7" t="s">
        <v>207</v>
      </c>
      <c r="D197" s="8">
        <v>840003141345224</v>
      </c>
      <c r="E197" s="9">
        <v>43195</v>
      </c>
      <c r="F197" s="6" t="s">
        <v>208</v>
      </c>
      <c r="G197" s="6" t="s">
        <v>205</v>
      </c>
      <c r="H197" s="50" t="s">
        <v>206</v>
      </c>
      <c r="I197" s="30">
        <v>21</v>
      </c>
      <c r="AL197" s="69">
        <f t="shared" si="16"/>
        <v>21</v>
      </c>
      <c r="AM197" s="5">
        <f t="shared" si="15"/>
        <v>1</v>
      </c>
    </row>
    <row r="198" spans="1:39" ht="15.75" customHeight="1">
      <c r="A198" s="6" t="s">
        <v>88</v>
      </c>
      <c r="B198" s="7" t="s">
        <v>218</v>
      </c>
      <c r="C198" s="7" t="s">
        <v>219</v>
      </c>
      <c r="D198" s="8">
        <v>840003008595344</v>
      </c>
      <c r="E198" s="9">
        <v>43149</v>
      </c>
      <c r="F198" s="6" t="s">
        <v>220</v>
      </c>
      <c r="G198" s="6" t="s">
        <v>221</v>
      </c>
      <c r="H198" s="50" t="s">
        <v>222</v>
      </c>
      <c r="I198" s="30">
        <v>20</v>
      </c>
      <c r="AL198" s="69">
        <f t="shared" si="16"/>
        <v>20</v>
      </c>
      <c r="AM198" s="5">
        <f t="shared" si="15"/>
        <v>1</v>
      </c>
    </row>
    <row r="199" spans="1:39" ht="15.75" customHeight="1">
      <c r="A199" s="6" t="s">
        <v>88</v>
      </c>
      <c r="B199" s="7">
        <v>825</v>
      </c>
      <c r="C199" s="7" t="s">
        <v>405</v>
      </c>
      <c r="D199" s="8">
        <v>840003203498298</v>
      </c>
      <c r="E199" s="9">
        <v>43203</v>
      </c>
      <c r="F199" s="6" t="s">
        <v>406</v>
      </c>
      <c r="G199" s="6" t="s">
        <v>407</v>
      </c>
      <c r="H199" s="50" t="s">
        <v>408</v>
      </c>
      <c r="I199" s="30">
        <v>18</v>
      </c>
      <c r="AL199" s="69">
        <f t="shared" si="16"/>
        <v>18</v>
      </c>
      <c r="AM199" s="5">
        <f t="shared" si="15"/>
        <v>1</v>
      </c>
    </row>
    <row r="200" spans="1:39" ht="15.75" customHeight="1">
      <c r="A200" s="6" t="s">
        <v>88</v>
      </c>
      <c r="B200" s="7" t="s">
        <v>520</v>
      </c>
      <c r="C200" s="7" t="s">
        <v>521</v>
      </c>
      <c r="D200" s="8">
        <v>840003203839970</v>
      </c>
      <c r="E200" s="9">
        <v>43059</v>
      </c>
      <c r="F200" s="6" t="s">
        <v>522</v>
      </c>
      <c r="G200" s="6" t="s">
        <v>523</v>
      </c>
      <c r="H200" s="50" t="s">
        <v>524</v>
      </c>
      <c r="I200" s="30">
        <v>12</v>
      </c>
      <c r="AL200" s="69">
        <f t="shared" si="16"/>
        <v>12</v>
      </c>
      <c r="AM200" s="5">
        <f t="shared" si="15"/>
        <v>1</v>
      </c>
    </row>
    <row r="201" spans="1:39" ht="15.75" customHeight="1">
      <c r="A201" s="6" t="s">
        <v>88</v>
      </c>
      <c r="B201" s="7">
        <v>809</v>
      </c>
      <c r="C201" s="7" t="s">
        <v>183</v>
      </c>
      <c r="D201" s="8">
        <v>840003203548846</v>
      </c>
      <c r="E201" s="9">
        <v>43225</v>
      </c>
      <c r="F201" s="6" t="s">
        <v>184</v>
      </c>
      <c r="G201" s="6" t="s">
        <v>185</v>
      </c>
      <c r="H201" s="50" t="s">
        <v>186</v>
      </c>
      <c r="I201" s="30">
        <v>8</v>
      </c>
      <c r="AL201" s="69">
        <f t="shared" si="16"/>
        <v>8</v>
      </c>
      <c r="AM201" s="5">
        <f t="shared" si="15"/>
        <v>1</v>
      </c>
    </row>
    <row r="202" spans="1:39" ht="15.75" customHeight="1">
      <c r="A202" s="6" t="s">
        <v>88</v>
      </c>
      <c r="B202" s="7">
        <v>875</v>
      </c>
      <c r="C202" s="7">
        <v>43945351</v>
      </c>
      <c r="D202" s="8">
        <v>840003141446203</v>
      </c>
      <c r="E202" s="9">
        <v>43161</v>
      </c>
      <c r="F202" s="6" t="s">
        <v>195</v>
      </c>
      <c r="G202" s="6" t="s">
        <v>196</v>
      </c>
      <c r="H202" s="50" t="s">
        <v>197</v>
      </c>
      <c r="I202" s="30">
        <v>8</v>
      </c>
      <c r="AL202" s="69">
        <f t="shared" si="16"/>
        <v>8</v>
      </c>
      <c r="AM202" s="5">
        <f t="shared" si="15"/>
        <v>1</v>
      </c>
    </row>
    <row r="203" spans="1:39" ht="15.75" customHeight="1">
      <c r="A203" s="6" t="s">
        <v>88</v>
      </c>
      <c r="B203" s="7">
        <v>802</v>
      </c>
      <c r="C203" s="7">
        <v>43933943</v>
      </c>
      <c r="D203" s="8">
        <v>840003148525519</v>
      </c>
      <c r="E203" s="9">
        <v>43102</v>
      </c>
      <c r="F203" s="6" t="s">
        <v>187</v>
      </c>
      <c r="G203" s="6" t="s">
        <v>185</v>
      </c>
      <c r="H203" s="50" t="s">
        <v>188</v>
      </c>
      <c r="I203" s="30">
        <v>7</v>
      </c>
      <c r="AL203" s="69">
        <f t="shared" si="16"/>
        <v>7</v>
      </c>
      <c r="AM203" s="5">
        <f t="shared" si="15"/>
        <v>1</v>
      </c>
    </row>
    <row r="204" spans="1:39" ht="15.75" customHeight="1">
      <c r="A204" s="6" t="s">
        <v>88</v>
      </c>
      <c r="B204" s="7" t="s">
        <v>89</v>
      </c>
      <c r="C204" s="7" t="s">
        <v>90</v>
      </c>
      <c r="D204" s="8">
        <v>840003005312773</v>
      </c>
      <c r="E204" s="9">
        <v>43023</v>
      </c>
      <c r="F204" s="6" t="s">
        <v>91</v>
      </c>
      <c r="G204" s="6" t="s">
        <v>92</v>
      </c>
      <c r="H204" s="50" t="s">
        <v>93</v>
      </c>
      <c r="I204" s="30">
        <v>6</v>
      </c>
      <c r="AL204" s="69">
        <f t="shared" si="16"/>
        <v>6</v>
      </c>
      <c r="AM204" s="5">
        <f t="shared" si="15"/>
        <v>1</v>
      </c>
    </row>
    <row r="205" spans="1:39" ht="15.75" customHeight="1">
      <c r="A205" s="6" t="s">
        <v>88</v>
      </c>
      <c r="B205" s="7">
        <v>801</v>
      </c>
      <c r="C205" s="7" t="s">
        <v>500</v>
      </c>
      <c r="D205" s="8">
        <v>840003129332139</v>
      </c>
      <c r="E205" s="9">
        <v>43203</v>
      </c>
      <c r="F205" s="6" t="s">
        <v>498</v>
      </c>
      <c r="G205" s="6" t="s">
        <v>493</v>
      </c>
      <c r="H205" s="50" t="s">
        <v>494</v>
      </c>
      <c r="AL205" s="69">
        <f t="shared" si="16"/>
        <v>0</v>
      </c>
      <c r="AM205" s="5">
        <f t="shared" si="15"/>
        <v>0</v>
      </c>
    </row>
    <row r="206" spans="1:39" ht="15.75" customHeight="1">
      <c r="A206" s="6" t="s">
        <v>88</v>
      </c>
      <c r="B206" s="7">
        <v>118</v>
      </c>
      <c r="C206" s="7">
        <v>43922576</v>
      </c>
      <c r="E206" s="9">
        <v>43145</v>
      </c>
      <c r="F206" s="6" t="s">
        <v>204</v>
      </c>
      <c r="G206" s="6" t="s">
        <v>205</v>
      </c>
      <c r="H206" s="50" t="s">
        <v>206</v>
      </c>
      <c r="AL206" s="69">
        <f t="shared" si="16"/>
        <v>0</v>
      </c>
      <c r="AM206" s="5">
        <f t="shared" si="15"/>
        <v>0</v>
      </c>
    </row>
    <row r="207" spans="1:39" ht="15.75" customHeight="1">
      <c r="A207" s="6" t="s">
        <v>88</v>
      </c>
      <c r="B207" s="7">
        <v>1802</v>
      </c>
      <c r="C207" s="7" t="s">
        <v>388</v>
      </c>
      <c r="D207" s="8">
        <v>840003126933033</v>
      </c>
      <c r="E207" s="9">
        <v>43136</v>
      </c>
      <c r="F207" s="6" t="s">
        <v>386</v>
      </c>
      <c r="G207" s="6" t="s">
        <v>387</v>
      </c>
      <c r="H207" s="50" t="s">
        <v>389</v>
      </c>
      <c r="AL207" s="69">
        <f t="shared" si="16"/>
        <v>0</v>
      </c>
      <c r="AM207" s="5">
        <f t="shared" si="15"/>
        <v>0</v>
      </c>
    </row>
    <row r="208" spans="1:7" ht="15.75" customHeight="1">
      <c r="A208" s="6"/>
      <c r="B208" s="7"/>
      <c r="C208" s="7"/>
      <c r="D208" s="8"/>
      <c r="E208" s="9"/>
      <c r="F208" s="6"/>
      <c r="G208" s="6"/>
    </row>
    <row r="209" spans="1:52" ht="15.75" customHeight="1">
      <c r="A209" s="1" t="s">
        <v>1</v>
      </c>
      <c r="B209" s="2" t="s">
        <v>5</v>
      </c>
      <c r="C209" s="2" t="s">
        <v>6</v>
      </c>
      <c r="D209" s="3" t="s">
        <v>8</v>
      </c>
      <c r="E209" s="4" t="s">
        <v>9</v>
      </c>
      <c r="F209" s="1" t="s">
        <v>2</v>
      </c>
      <c r="G209" s="1" t="s">
        <v>3</v>
      </c>
      <c r="H209" s="54" t="s">
        <v>10</v>
      </c>
      <c r="I209" s="31" t="s">
        <v>7</v>
      </c>
      <c r="J209" s="1" t="s">
        <v>1061</v>
      </c>
      <c r="K209" s="1" t="s">
        <v>1062</v>
      </c>
      <c r="L209" s="1" t="s">
        <v>1063</v>
      </c>
      <c r="M209" s="1" t="s">
        <v>1064</v>
      </c>
      <c r="N209" s="1" t="s">
        <v>1065</v>
      </c>
      <c r="O209" s="1" t="s">
        <v>1066</v>
      </c>
      <c r="P209" s="1" t="s">
        <v>1067</v>
      </c>
      <c r="Q209" s="1" t="s">
        <v>1068</v>
      </c>
      <c r="R209" s="1" t="s">
        <v>1069</v>
      </c>
      <c r="S209" s="48" t="s">
        <v>1126</v>
      </c>
      <c r="T209" s="48" t="s">
        <v>1125</v>
      </c>
      <c r="U209" s="48" t="s">
        <v>1127</v>
      </c>
      <c r="V209" s="48" t="s">
        <v>1128</v>
      </c>
      <c r="W209" s="48" t="s">
        <v>1129</v>
      </c>
      <c r="X209" s="48" t="s">
        <v>1130</v>
      </c>
      <c r="Y209" s="48" t="s">
        <v>1152</v>
      </c>
      <c r="Z209" s="48" t="s">
        <v>1153</v>
      </c>
      <c r="AA209" s="48" t="s">
        <v>1154</v>
      </c>
      <c r="AB209" s="48" t="s">
        <v>1180</v>
      </c>
      <c r="AC209" s="48" t="s">
        <v>1181</v>
      </c>
      <c r="AD209" s="48" t="s">
        <v>1184</v>
      </c>
      <c r="AE209" s="48" t="s">
        <v>1185</v>
      </c>
      <c r="AF209" s="48" t="s">
        <v>1187</v>
      </c>
      <c r="AG209" s="48" t="s">
        <v>1188</v>
      </c>
      <c r="AH209" s="48" t="s">
        <v>1191</v>
      </c>
      <c r="AI209" s="48" t="s">
        <v>1192</v>
      </c>
      <c r="AJ209" s="48" t="s">
        <v>1193</v>
      </c>
      <c r="AK209" s="48" t="s">
        <v>1194</v>
      </c>
      <c r="AL209" s="68" t="s">
        <v>905</v>
      </c>
      <c r="AM209" s="1" t="s">
        <v>1124</v>
      </c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39" ht="15.75" customHeight="1">
      <c r="A210" s="6" t="s">
        <v>30</v>
      </c>
      <c r="B210" s="7" t="s">
        <v>1078</v>
      </c>
      <c r="C210" s="7" t="s">
        <v>1079</v>
      </c>
      <c r="D210" s="8">
        <v>840003146663821</v>
      </c>
      <c r="E210" s="9">
        <v>43147</v>
      </c>
      <c r="F210" s="6" t="s">
        <v>928</v>
      </c>
      <c r="G210" s="6" t="s">
        <v>237</v>
      </c>
      <c r="H210" s="50" t="s">
        <v>1080</v>
      </c>
      <c r="K210" s="86">
        <v>32</v>
      </c>
      <c r="M210" s="86">
        <v>32</v>
      </c>
      <c r="N210" s="86">
        <v>26</v>
      </c>
      <c r="O210" s="86">
        <v>26</v>
      </c>
      <c r="P210" s="86">
        <v>32</v>
      </c>
      <c r="Q210" s="86">
        <v>32</v>
      </c>
      <c r="R210" s="86">
        <v>44</v>
      </c>
      <c r="U210" s="5">
        <v>24</v>
      </c>
      <c r="V210" s="86">
        <v>24</v>
      </c>
      <c r="AD210" s="86">
        <v>32</v>
      </c>
      <c r="AE210" s="86">
        <v>32</v>
      </c>
      <c r="AF210" s="67"/>
      <c r="AG210" s="67"/>
      <c r="AH210" s="67"/>
      <c r="AI210" s="67"/>
      <c r="AJ210" s="67"/>
      <c r="AK210" s="67"/>
      <c r="AL210" s="69">
        <f>SUM(V210:AE210)+SUM(K210:R210)</f>
        <v>312</v>
      </c>
      <c r="AM210" s="5">
        <f>COUNT(I210:AK210)</f>
        <v>11</v>
      </c>
    </row>
    <row r="211" spans="1:39" ht="15.75" customHeight="1">
      <c r="A211" s="6" t="s">
        <v>30</v>
      </c>
      <c r="B211" s="7" t="s">
        <v>641</v>
      </c>
      <c r="C211" s="7" t="s">
        <v>642</v>
      </c>
      <c r="D211" s="8">
        <v>840003141210623</v>
      </c>
      <c r="E211" s="9">
        <v>43141</v>
      </c>
      <c r="F211" s="6" t="s">
        <v>561</v>
      </c>
      <c r="G211" s="6" t="s">
        <v>643</v>
      </c>
      <c r="H211" s="50" t="s">
        <v>644</v>
      </c>
      <c r="I211" s="30">
        <v>40</v>
      </c>
      <c r="K211" s="5">
        <v>16</v>
      </c>
      <c r="P211" s="5">
        <v>20</v>
      </c>
      <c r="Q211" s="5">
        <v>20</v>
      </c>
      <c r="AD211" s="5">
        <v>25</v>
      </c>
      <c r="AE211" s="5">
        <v>25</v>
      </c>
      <c r="AL211" s="69">
        <f>SUM(I211:AE211)</f>
        <v>146</v>
      </c>
      <c r="AM211" s="5">
        <f aca="true" t="shared" si="17" ref="AM211:AM215">COUNT(I211:AK211)</f>
        <v>6</v>
      </c>
    </row>
    <row r="212" spans="1:39" ht="15.75" customHeight="1">
      <c r="A212" s="6" t="s">
        <v>30</v>
      </c>
      <c r="B212" s="7" t="s">
        <v>36</v>
      </c>
      <c r="C212" s="7" t="s">
        <v>37</v>
      </c>
      <c r="D212" s="8">
        <v>840003128027106</v>
      </c>
      <c r="E212" s="9">
        <v>43151</v>
      </c>
      <c r="F212" s="6" t="s">
        <v>33</v>
      </c>
      <c r="G212" s="6" t="s">
        <v>34</v>
      </c>
      <c r="H212" s="50" t="s">
        <v>38</v>
      </c>
      <c r="I212" s="30">
        <v>10</v>
      </c>
      <c r="R212" s="5">
        <v>16</v>
      </c>
      <c r="U212" s="5">
        <v>10</v>
      </c>
      <c r="V212" s="5">
        <v>10</v>
      </c>
      <c r="Y212" s="5">
        <v>26</v>
      </c>
      <c r="AB212" s="5">
        <v>25</v>
      </c>
      <c r="AF212" s="5">
        <v>26</v>
      </c>
      <c r="AL212" s="69">
        <f>SUM(I212:AF212)</f>
        <v>123</v>
      </c>
      <c r="AM212" s="5">
        <f t="shared" si="17"/>
        <v>7</v>
      </c>
    </row>
    <row r="213" spans="1:39" ht="15.75" customHeight="1">
      <c r="A213" s="6" t="s">
        <v>30</v>
      </c>
      <c r="B213" s="7" t="s">
        <v>552</v>
      </c>
      <c r="C213" s="7" t="s">
        <v>553</v>
      </c>
      <c r="D213" s="8">
        <v>840003143086599</v>
      </c>
      <c r="E213" s="9">
        <v>43132</v>
      </c>
      <c r="F213" s="6" t="s">
        <v>554</v>
      </c>
      <c r="G213" s="6" t="s">
        <v>550</v>
      </c>
      <c r="H213" s="50" t="s">
        <v>555</v>
      </c>
      <c r="I213" s="30">
        <v>25</v>
      </c>
      <c r="U213" s="5">
        <v>20</v>
      </c>
      <c r="V213" s="5">
        <v>20</v>
      </c>
      <c r="AL213" s="69">
        <f>SUM(I213:AE213)</f>
        <v>65</v>
      </c>
      <c r="AM213" s="5">
        <f t="shared" si="17"/>
        <v>3</v>
      </c>
    </row>
    <row r="214" spans="1:39" ht="15.75" customHeight="1">
      <c r="A214" s="6" t="s">
        <v>30</v>
      </c>
      <c r="B214" s="7" t="s">
        <v>31</v>
      </c>
      <c r="C214" s="7" t="s">
        <v>32</v>
      </c>
      <c r="D214" s="8">
        <v>840003148241604</v>
      </c>
      <c r="E214" s="9">
        <v>43196</v>
      </c>
      <c r="F214" s="6" t="s">
        <v>33</v>
      </c>
      <c r="G214" s="6" t="s">
        <v>34</v>
      </c>
      <c r="H214" s="50" t="s">
        <v>35</v>
      </c>
      <c r="I214" s="30">
        <v>12</v>
      </c>
      <c r="R214" s="5">
        <v>12</v>
      </c>
      <c r="U214" s="5">
        <v>10</v>
      </c>
      <c r="V214" s="5">
        <v>10</v>
      </c>
      <c r="AL214" s="69">
        <f>SUM(I214:AE214)</f>
        <v>44</v>
      </c>
      <c r="AM214" s="5">
        <f t="shared" si="17"/>
        <v>4</v>
      </c>
    </row>
    <row r="215" spans="1:39" ht="15.75" customHeight="1">
      <c r="A215" s="6" t="s">
        <v>30</v>
      </c>
      <c r="B215" s="7" t="s">
        <v>548</v>
      </c>
      <c r="C215" s="7" t="s">
        <v>549</v>
      </c>
      <c r="D215" s="8">
        <v>840003143086596</v>
      </c>
      <c r="E215" s="9">
        <v>43120</v>
      </c>
      <c r="F215" s="6" t="s">
        <v>316</v>
      </c>
      <c r="G215" s="6" t="s">
        <v>550</v>
      </c>
      <c r="H215" s="50" t="s">
        <v>551</v>
      </c>
      <c r="I215" s="30">
        <v>20</v>
      </c>
      <c r="U215" s="5">
        <v>12</v>
      </c>
      <c r="V215" s="5">
        <v>12</v>
      </c>
      <c r="AL215" s="69">
        <f>SUM(I215:AE215)</f>
        <v>44</v>
      </c>
      <c r="AM215" s="5">
        <f t="shared" si="17"/>
        <v>3</v>
      </c>
    </row>
    <row r="216" spans="1:7" ht="15.75" customHeight="1">
      <c r="A216" s="6"/>
      <c r="B216" s="7"/>
      <c r="C216" s="7"/>
      <c r="D216" s="8"/>
      <c r="E216" s="9"/>
      <c r="F216" s="6"/>
      <c r="G216" s="6"/>
    </row>
    <row r="217" spans="1:52" ht="15.75" customHeight="1">
      <c r="A217" s="1" t="s">
        <v>1</v>
      </c>
      <c r="B217" s="2" t="s">
        <v>5</v>
      </c>
      <c r="C217" s="2" t="s">
        <v>6</v>
      </c>
      <c r="D217" s="3" t="s">
        <v>8</v>
      </c>
      <c r="E217" s="4" t="s">
        <v>9</v>
      </c>
      <c r="F217" s="1" t="s">
        <v>2</v>
      </c>
      <c r="G217" s="1" t="s">
        <v>3</v>
      </c>
      <c r="H217" s="54" t="s">
        <v>10</v>
      </c>
      <c r="I217" s="31" t="s">
        <v>7</v>
      </c>
      <c r="J217" s="1" t="s">
        <v>1061</v>
      </c>
      <c r="K217" s="1" t="s">
        <v>1062</v>
      </c>
      <c r="L217" s="1" t="s">
        <v>1063</v>
      </c>
      <c r="M217" s="1" t="s">
        <v>1064</v>
      </c>
      <c r="N217" s="1" t="s">
        <v>1065</v>
      </c>
      <c r="O217" s="1" t="s">
        <v>1066</v>
      </c>
      <c r="P217" s="1" t="s">
        <v>1067</v>
      </c>
      <c r="Q217" s="1" t="s">
        <v>1068</v>
      </c>
      <c r="R217" s="1" t="s">
        <v>1069</v>
      </c>
      <c r="S217" s="48" t="s">
        <v>1126</v>
      </c>
      <c r="T217" s="48" t="s">
        <v>1125</v>
      </c>
      <c r="U217" s="48" t="s">
        <v>1127</v>
      </c>
      <c r="V217" s="48" t="s">
        <v>1128</v>
      </c>
      <c r="W217" s="48" t="s">
        <v>1129</v>
      </c>
      <c r="X217" s="48" t="s">
        <v>1130</v>
      </c>
      <c r="Y217" s="48" t="s">
        <v>1152</v>
      </c>
      <c r="Z217" s="48" t="s">
        <v>1153</v>
      </c>
      <c r="AA217" s="48" t="s">
        <v>1154</v>
      </c>
      <c r="AB217" s="48" t="s">
        <v>1180</v>
      </c>
      <c r="AC217" s="48" t="s">
        <v>1181</v>
      </c>
      <c r="AD217" s="48" t="s">
        <v>1184</v>
      </c>
      <c r="AE217" s="48" t="s">
        <v>1185</v>
      </c>
      <c r="AF217" s="48" t="s">
        <v>1187</v>
      </c>
      <c r="AG217" s="48" t="s">
        <v>1188</v>
      </c>
      <c r="AH217" s="48" t="s">
        <v>1191</v>
      </c>
      <c r="AI217" s="48" t="s">
        <v>1192</v>
      </c>
      <c r="AJ217" s="48" t="s">
        <v>1193</v>
      </c>
      <c r="AK217" s="48" t="s">
        <v>1194</v>
      </c>
      <c r="AL217" s="68" t="s">
        <v>905</v>
      </c>
      <c r="AM217" s="1" t="s">
        <v>1124</v>
      </c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39" ht="15.75" customHeight="1">
      <c r="A218" s="6" t="s">
        <v>60</v>
      </c>
      <c r="B218" s="7" t="s">
        <v>169</v>
      </c>
      <c r="C218" s="7">
        <v>491980</v>
      </c>
      <c r="D218" s="8">
        <v>840003134283270</v>
      </c>
      <c r="E218" s="9">
        <v>43141</v>
      </c>
      <c r="F218" s="6" t="s">
        <v>391</v>
      </c>
      <c r="G218" s="6" t="s">
        <v>423</v>
      </c>
      <c r="H218" s="50" t="s">
        <v>425</v>
      </c>
      <c r="I218" s="87">
        <v>44</v>
      </c>
      <c r="J218" s="86">
        <v>26</v>
      </c>
      <c r="K218" s="5">
        <v>26</v>
      </c>
      <c r="M218" s="86">
        <v>84</v>
      </c>
      <c r="N218" s="86">
        <v>73</v>
      </c>
      <c r="O218" s="86">
        <v>73</v>
      </c>
      <c r="P218" s="86">
        <v>38</v>
      </c>
      <c r="Q218" s="86">
        <v>38</v>
      </c>
      <c r="R218" s="5">
        <v>25</v>
      </c>
      <c r="S218" s="86">
        <v>56</v>
      </c>
      <c r="T218" s="86">
        <v>40</v>
      </c>
      <c r="U218" s="86">
        <v>38</v>
      </c>
      <c r="V218" s="5">
        <v>25</v>
      </c>
      <c r="AL218" s="69">
        <f>SUM(M218:Q218)+I218+J218+S218+T218+U218</f>
        <v>510</v>
      </c>
      <c r="AM218" s="5">
        <f aca="true" t="shared" si="18" ref="AM218:AM232">COUNT(I218:AK218)</f>
        <v>13</v>
      </c>
    </row>
    <row r="219" spans="1:39" ht="15.75" customHeight="1">
      <c r="A219" s="6" t="s">
        <v>60</v>
      </c>
      <c r="B219" s="7" t="s">
        <v>464</v>
      </c>
      <c r="C219" s="7">
        <v>495604</v>
      </c>
      <c r="D219" s="8">
        <v>840003144189004</v>
      </c>
      <c r="E219" s="9">
        <v>43254</v>
      </c>
      <c r="F219" s="6" t="s">
        <v>247</v>
      </c>
      <c r="G219" s="6" t="s">
        <v>465</v>
      </c>
      <c r="H219" s="50" t="s">
        <v>466</v>
      </c>
      <c r="I219" s="87">
        <v>20</v>
      </c>
      <c r="L219" s="86">
        <v>22</v>
      </c>
      <c r="U219" s="5">
        <v>12</v>
      </c>
      <c r="V219" s="67">
        <v>12</v>
      </c>
      <c r="Z219" s="86">
        <v>35</v>
      </c>
      <c r="AA219" s="86">
        <v>50</v>
      </c>
      <c r="AD219" s="86">
        <v>25</v>
      </c>
      <c r="AE219" s="86">
        <v>32</v>
      </c>
      <c r="AF219" s="86">
        <v>32</v>
      </c>
      <c r="AH219" s="86">
        <v>56</v>
      </c>
      <c r="AI219" s="86">
        <v>25</v>
      </c>
      <c r="AJ219" s="86">
        <v>38</v>
      </c>
      <c r="AL219" s="69">
        <f>SUM(Z219:AJ219)+L219+I219</f>
        <v>335</v>
      </c>
      <c r="AM219" s="5">
        <f t="shared" si="18"/>
        <v>12</v>
      </c>
    </row>
    <row r="220" spans="1:39" ht="15" customHeight="1">
      <c r="A220" s="6" t="s">
        <v>60</v>
      </c>
      <c r="B220" s="7" t="s">
        <v>155</v>
      </c>
      <c r="C220" s="7">
        <v>495190</v>
      </c>
      <c r="E220" s="9">
        <v>43146</v>
      </c>
      <c r="F220" s="6" t="s">
        <v>156</v>
      </c>
      <c r="G220" s="6" t="s">
        <v>153</v>
      </c>
      <c r="H220" s="50" t="s">
        <v>157</v>
      </c>
      <c r="I220" s="30">
        <v>16</v>
      </c>
      <c r="L220" s="86">
        <v>26</v>
      </c>
      <c r="N220" s="86">
        <v>25</v>
      </c>
      <c r="O220" s="86">
        <v>25</v>
      </c>
      <c r="P220" s="86">
        <v>25</v>
      </c>
      <c r="Q220" s="86">
        <v>25</v>
      </c>
      <c r="W220" s="86">
        <v>16</v>
      </c>
      <c r="X220" s="86">
        <v>56</v>
      </c>
      <c r="AH220" s="86">
        <v>22</v>
      </c>
      <c r="AI220" s="86">
        <v>68</v>
      </c>
      <c r="AJ220" s="86">
        <v>25</v>
      </c>
      <c r="AL220" s="69">
        <f>SUM(L220:AJ220)</f>
        <v>313</v>
      </c>
      <c r="AM220" s="5">
        <f t="shared" si="18"/>
        <v>11</v>
      </c>
    </row>
    <row r="221" spans="1:39" ht="15.75" customHeight="1">
      <c r="A221" s="6" t="s">
        <v>60</v>
      </c>
      <c r="B221" s="7" t="s">
        <v>447</v>
      </c>
      <c r="C221" s="7">
        <v>495494</v>
      </c>
      <c r="D221" s="8">
        <v>840003203549850</v>
      </c>
      <c r="E221" s="9">
        <v>43236</v>
      </c>
      <c r="F221" s="6" t="s">
        <v>448</v>
      </c>
      <c r="G221" s="6" t="s">
        <v>449</v>
      </c>
      <c r="H221" s="50" t="s">
        <v>434</v>
      </c>
      <c r="I221" s="30">
        <v>34</v>
      </c>
      <c r="N221" s="5">
        <v>6</v>
      </c>
      <c r="O221" s="5">
        <v>6</v>
      </c>
      <c r="R221" s="5">
        <v>38</v>
      </c>
      <c r="AB221" s="5">
        <v>32</v>
      </c>
      <c r="AC221" s="5">
        <v>73</v>
      </c>
      <c r="AL221" s="69">
        <f>SUM(I221:AE221)</f>
        <v>189</v>
      </c>
      <c r="AM221" s="5">
        <f t="shared" si="18"/>
        <v>6</v>
      </c>
    </row>
    <row r="222" spans="1:39" ht="15.75" customHeight="1">
      <c r="A222" s="6" t="s">
        <v>60</v>
      </c>
      <c r="B222" s="7"/>
      <c r="C222" s="7">
        <v>499220</v>
      </c>
      <c r="D222" s="8">
        <v>840003148457501</v>
      </c>
      <c r="E222" s="9">
        <v>43164</v>
      </c>
      <c r="F222" s="6" t="s">
        <v>101</v>
      </c>
      <c r="G222" s="6" t="s">
        <v>987</v>
      </c>
      <c r="S222" s="5">
        <v>18</v>
      </c>
      <c r="T222" s="5">
        <v>18</v>
      </c>
      <c r="U222" s="5">
        <v>12</v>
      </c>
      <c r="V222" s="5">
        <v>12</v>
      </c>
      <c r="Y222" s="5">
        <v>10</v>
      </c>
      <c r="Z222" s="5">
        <v>20</v>
      </c>
      <c r="AA222" s="5">
        <v>20</v>
      </c>
      <c r="AF222" s="5">
        <v>20</v>
      </c>
      <c r="AH222" s="5">
        <v>10</v>
      </c>
      <c r="AI222" s="5">
        <v>12</v>
      </c>
      <c r="AL222" s="69">
        <f>SUM(I222:AI222)</f>
        <v>152</v>
      </c>
      <c r="AM222" s="5">
        <f t="shared" si="18"/>
        <v>10</v>
      </c>
    </row>
    <row r="223" spans="1:39" ht="15.75" customHeight="1">
      <c r="A223" s="6" t="s">
        <v>60</v>
      </c>
      <c r="B223" s="7" t="s">
        <v>511</v>
      </c>
      <c r="C223" s="7">
        <v>492932</v>
      </c>
      <c r="E223" s="9">
        <v>43205</v>
      </c>
      <c r="F223" s="6" t="s">
        <v>370</v>
      </c>
      <c r="G223" s="6" t="s">
        <v>512</v>
      </c>
      <c r="H223" s="50" t="s">
        <v>513</v>
      </c>
      <c r="K223" s="5">
        <v>12</v>
      </c>
      <c r="W223" s="5">
        <v>32</v>
      </c>
      <c r="X223" s="5">
        <v>22</v>
      </c>
      <c r="AC223" s="5">
        <v>25</v>
      </c>
      <c r="AL223" s="69">
        <f aca="true" t="shared" si="19" ref="AL223:AL232">SUM(I223:AE223)</f>
        <v>91</v>
      </c>
      <c r="AM223" s="5">
        <f t="shared" si="18"/>
        <v>4</v>
      </c>
    </row>
    <row r="224" spans="1:39" ht="15.75" customHeight="1">
      <c r="A224" s="6" t="s">
        <v>60</v>
      </c>
      <c r="B224" s="7" t="s">
        <v>118</v>
      </c>
      <c r="C224" s="7">
        <v>494393</v>
      </c>
      <c r="D224" s="8">
        <v>840003008581249</v>
      </c>
      <c r="E224" s="9">
        <v>43256</v>
      </c>
      <c r="F224" s="6" t="s">
        <v>119</v>
      </c>
      <c r="G224" s="6" t="s">
        <v>120</v>
      </c>
      <c r="H224" s="50" t="s">
        <v>121</v>
      </c>
      <c r="I224" s="30">
        <v>12</v>
      </c>
      <c r="L224" s="5">
        <v>10</v>
      </c>
      <c r="U224" s="5">
        <v>10</v>
      </c>
      <c r="V224" s="5">
        <v>10</v>
      </c>
      <c r="Z224" s="5">
        <v>10</v>
      </c>
      <c r="AA224" s="5">
        <v>10</v>
      </c>
      <c r="AL224" s="69">
        <f t="shared" si="19"/>
        <v>62</v>
      </c>
      <c r="AM224" s="5">
        <f t="shared" si="18"/>
        <v>6</v>
      </c>
    </row>
    <row r="225" spans="1:39" ht="15.75" customHeight="1">
      <c r="A225" s="6" t="s">
        <v>60</v>
      </c>
      <c r="B225" s="7" t="s">
        <v>359</v>
      </c>
      <c r="C225" s="7">
        <v>490190</v>
      </c>
      <c r="D225" s="8">
        <v>840003004459857</v>
      </c>
      <c r="E225" s="9">
        <v>43020</v>
      </c>
      <c r="F225" s="6" t="s">
        <v>360</v>
      </c>
      <c r="G225" s="6" t="s">
        <v>361</v>
      </c>
      <c r="H225" s="50" t="s">
        <v>362</v>
      </c>
      <c r="I225" s="30">
        <v>6</v>
      </c>
      <c r="S225" s="5">
        <v>12</v>
      </c>
      <c r="T225" s="5">
        <v>12</v>
      </c>
      <c r="Z225" s="5">
        <v>15</v>
      </c>
      <c r="AA225" s="5">
        <v>15</v>
      </c>
      <c r="AL225" s="69">
        <f t="shared" si="19"/>
        <v>60</v>
      </c>
      <c r="AM225" s="5">
        <f t="shared" si="18"/>
        <v>5</v>
      </c>
    </row>
    <row r="226" spans="1:39" ht="15.75" customHeight="1">
      <c r="A226" s="6" t="s">
        <v>60</v>
      </c>
      <c r="B226" s="7" t="s">
        <v>474</v>
      </c>
      <c r="C226" s="7">
        <v>491984</v>
      </c>
      <c r="E226" s="9">
        <v>43143</v>
      </c>
      <c r="F226" s="6" t="s">
        <v>480</v>
      </c>
      <c r="G226" s="6" t="s">
        <v>476</v>
      </c>
      <c r="H226" s="50" t="s">
        <v>81</v>
      </c>
      <c r="M226" s="5">
        <v>16</v>
      </c>
      <c r="O226" s="5">
        <v>12</v>
      </c>
      <c r="AL226" s="69">
        <f t="shared" si="19"/>
        <v>28</v>
      </c>
      <c r="AM226" s="5">
        <f t="shared" si="18"/>
        <v>2</v>
      </c>
    </row>
    <row r="227" spans="1:39" ht="15.75" customHeight="1">
      <c r="A227" s="6" t="s">
        <v>60</v>
      </c>
      <c r="B227" s="7" t="s">
        <v>462</v>
      </c>
      <c r="C227" s="7">
        <v>494589</v>
      </c>
      <c r="D227" s="8">
        <v>840003203549882</v>
      </c>
      <c r="E227" s="9">
        <v>43167</v>
      </c>
      <c r="F227" s="6" t="s">
        <v>459</v>
      </c>
      <c r="G227" s="6" t="s">
        <v>460</v>
      </c>
      <c r="H227" s="50" t="s">
        <v>463</v>
      </c>
      <c r="I227" s="30">
        <v>24</v>
      </c>
      <c r="AL227" s="69">
        <f t="shared" si="19"/>
        <v>24</v>
      </c>
      <c r="AM227" s="5">
        <f t="shared" si="18"/>
        <v>1</v>
      </c>
    </row>
    <row r="228" spans="1:39" ht="15.75" customHeight="1">
      <c r="A228" s="6" t="s">
        <v>60</v>
      </c>
      <c r="B228" s="7" t="s">
        <v>474</v>
      </c>
      <c r="C228" s="7">
        <v>491984</v>
      </c>
      <c r="E228" s="9">
        <v>43143</v>
      </c>
      <c r="F228" s="6" t="s">
        <v>475</v>
      </c>
      <c r="G228" s="6" t="s">
        <v>476</v>
      </c>
      <c r="H228" s="50" t="s">
        <v>81</v>
      </c>
      <c r="I228" s="30">
        <v>20</v>
      </c>
      <c r="AL228" s="69">
        <f t="shared" si="19"/>
        <v>20</v>
      </c>
      <c r="AM228" s="5">
        <f t="shared" si="18"/>
        <v>1</v>
      </c>
    </row>
    <row r="229" spans="1:39" ht="15.75" customHeight="1">
      <c r="A229" s="6" t="s">
        <v>60</v>
      </c>
      <c r="B229" s="7" t="s">
        <v>61</v>
      </c>
      <c r="C229" s="7">
        <v>493209</v>
      </c>
      <c r="D229" s="8">
        <v>840003004471309</v>
      </c>
      <c r="E229" s="9">
        <v>43160</v>
      </c>
      <c r="F229" s="6" t="s">
        <v>62</v>
      </c>
      <c r="G229" s="6" t="s">
        <v>54</v>
      </c>
      <c r="H229" s="50" t="s">
        <v>63</v>
      </c>
      <c r="I229" s="30">
        <v>16</v>
      </c>
      <c r="AL229" s="69">
        <f t="shared" si="19"/>
        <v>16</v>
      </c>
      <c r="AM229" s="5">
        <f t="shared" si="18"/>
        <v>1</v>
      </c>
    </row>
    <row r="230" spans="1:39" ht="15.75" customHeight="1">
      <c r="A230" s="6" t="s">
        <v>60</v>
      </c>
      <c r="B230" s="7" t="s">
        <v>581</v>
      </c>
      <c r="C230" s="7">
        <v>494710</v>
      </c>
      <c r="D230" s="8">
        <v>840003142294902</v>
      </c>
      <c r="E230" s="9">
        <v>43222</v>
      </c>
      <c r="F230" s="6" t="s">
        <v>576</v>
      </c>
      <c r="G230" s="6" t="s">
        <v>582</v>
      </c>
      <c r="H230" s="50" t="s">
        <v>431</v>
      </c>
      <c r="AL230" s="69">
        <f t="shared" si="19"/>
        <v>0</v>
      </c>
      <c r="AM230" s="5">
        <f t="shared" si="18"/>
        <v>0</v>
      </c>
    </row>
    <row r="231" spans="1:39" ht="15.75" customHeight="1">
      <c r="A231" s="6" t="s">
        <v>60</v>
      </c>
      <c r="B231" s="7" t="s">
        <v>169</v>
      </c>
      <c r="C231" s="7">
        <v>491980</v>
      </c>
      <c r="D231" s="8">
        <v>840003134283270</v>
      </c>
      <c r="E231" s="9">
        <v>43141</v>
      </c>
      <c r="F231" s="6" t="s">
        <v>374</v>
      </c>
      <c r="G231" s="6" t="s">
        <v>423</v>
      </c>
      <c r="H231" s="50" t="s">
        <v>425</v>
      </c>
      <c r="AL231" s="69">
        <f t="shared" si="19"/>
        <v>0</v>
      </c>
      <c r="AM231" s="5">
        <f t="shared" si="18"/>
        <v>0</v>
      </c>
    </row>
    <row r="232" spans="1:39" ht="15.75" customHeight="1">
      <c r="A232" s="6" t="s">
        <v>60</v>
      </c>
      <c r="B232" s="7" t="s">
        <v>345</v>
      </c>
      <c r="C232" s="7"/>
      <c r="D232" s="8">
        <v>840003136793878</v>
      </c>
      <c r="E232" s="9"/>
      <c r="F232" s="6" t="s">
        <v>342</v>
      </c>
      <c r="G232" s="6" t="s">
        <v>343</v>
      </c>
      <c r="H232" s="50" t="s">
        <v>314</v>
      </c>
      <c r="AL232" s="69">
        <f t="shared" si="19"/>
        <v>0</v>
      </c>
      <c r="AM232" s="5">
        <f t="shared" si="18"/>
        <v>0</v>
      </c>
    </row>
    <row r="233" spans="1:7" ht="15.75" customHeight="1">
      <c r="A233" s="6"/>
      <c r="B233" s="7"/>
      <c r="C233" s="7"/>
      <c r="D233" s="8"/>
      <c r="E233" s="9"/>
      <c r="F233" s="6"/>
      <c r="G233" s="6"/>
    </row>
    <row r="234" spans="1:52" ht="15.75" customHeight="1">
      <c r="A234" s="1" t="s">
        <v>1</v>
      </c>
      <c r="B234" s="2" t="s">
        <v>5</v>
      </c>
      <c r="C234" s="2" t="s">
        <v>6</v>
      </c>
      <c r="D234" s="3" t="s">
        <v>8</v>
      </c>
      <c r="E234" s="4" t="s">
        <v>9</v>
      </c>
      <c r="F234" s="1" t="s">
        <v>2</v>
      </c>
      <c r="G234" s="1" t="s">
        <v>3</v>
      </c>
      <c r="H234" s="54" t="s">
        <v>10</v>
      </c>
      <c r="I234" s="31" t="s">
        <v>7</v>
      </c>
      <c r="J234" s="1" t="s">
        <v>1061</v>
      </c>
      <c r="K234" s="1" t="s">
        <v>1062</v>
      </c>
      <c r="L234" s="1" t="s">
        <v>1063</v>
      </c>
      <c r="M234" s="1" t="s">
        <v>1064</v>
      </c>
      <c r="N234" s="1" t="s">
        <v>1065</v>
      </c>
      <c r="O234" s="1" t="s">
        <v>1066</v>
      </c>
      <c r="P234" s="1" t="s">
        <v>1067</v>
      </c>
      <c r="Q234" s="1" t="s">
        <v>1068</v>
      </c>
      <c r="R234" s="1" t="s">
        <v>1069</v>
      </c>
      <c r="S234" s="48" t="s">
        <v>1126</v>
      </c>
      <c r="T234" s="48" t="s">
        <v>1125</v>
      </c>
      <c r="U234" s="48" t="s">
        <v>1127</v>
      </c>
      <c r="V234" s="48" t="s">
        <v>1128</v>
      </c>
      <c r="W234" s="48" t="s">
        <v>1129</v>
      </c>
      <c r="X234" s="48" t="s">
        <v>1130</v>
      </c>
      <c r="Y234" s="48" t="s">
        <v>1152</v>
      </c>
      <c r="Z234" s="48" t="s">
        <v>1153</v>
      </c>
      <c r="AA234" s="48" t="s">
        <v>1154</v>
      </c>
      <c r="AB234" s="48" t="s">
        <v>1180</v>
      </c>
      <c r="AC234" s="48" t="s">
        <v>1181</v>
      </c>
      <c r="AD234" s="48" t="s">
        <v>1184</v>
      </c>
      <c r="AE234" s="48" t="s">
        <v>1185</v>
      </c>
      <c r="AF234" s="48" t="s">
        <v>1187</v>
      </c>
      <c r="AG234" s="48" t="s">
        <v>1188</v>
      </c>
      <c r="AH234" s="48" t="s">
        <v>1191</v>
      </c>
      <c r="AI234" s="48" t="s">
        <v>1192</v>
      </c>
      <c r="AJ234" s="48" t="s">
        <v>1193</v>
      </c>
      <c r="AK234" s="48" t="s">
        <v>1194</v>
      </c>
      <c r="AL234" s="68" t="s">
        <v>905</v>
      </c>
      <c r="AM234" s="1" t="s">
        <v>1124</v>
      </c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39" ht="15.75" customHeight="1">
      <c r="A235" s="6" t="s">
        <v>50</v>
      </c>
      <c r="B235" s="7" t="s">
        <v>575</v>
      </c>
      <c r="C235" s="7">
        <v>492415</v>
      </c>
      <c r="D235" s="8">
        <v>840003199828687</v>
      </c>
      <c r="E235" s="9">
        <v>43199</v>
      </c>
      <c r="F235" s="6" t="s">
        <v>576</v>
      </c>
      <c r="G235" s="6" t="s">
        <v>577</v>
      </c>
      <c r="H235" s="50" t="s">
        <v>578</v>
      </c>
      <c r="I235" s="30">
        <v>77</v>
      </c>
      <c r="J235" s="86">
        <v>96</v>
      </c>
      <c r="K235" s="86">
        <v>89</v>
      </c>
      <c r="M235" s="5">
        <v>38</v>
      </c>
      <c r="N235" s="86">
        <v>94</v>
      </c>
      <c r="O235" s="86">
        <v>89</v>
      </c>
      <c r="P235" s="86">
        <v>106</v>
      </c>
      <c r="Q235" s="86">
        <v>101</v>
      </c>
      <c r="R235" s="86">
        <v>90</v>
      </c>
      <c r="S235" s="86">
        <v>88</v>
      </c>
      <c r="T235" s="86">
        <v>88</v>
      </c>
      <c r="U235" s="86">
        <v>84</v>
      </c>
      <c r="V235" s="5">
        <v>44</v>
      </c>
      <c r="AL235" s="69">
        <f>SUM(J235:K235)+SUM(N235:U235)</f>
        <v>925</v>
      </c>
      <c r="AM235" s="5">
        <f aca="true" t="shared" si="20" ref="AM235:AM267">COUNT(I235:AK235)</f>
        <v>13</v>
      </c>
    </row>
    <row r="236" spans="1:39" ht="15.75" customHeight="1">
      <c r="A236" s="6" t="s">
        <v>50</v>
      </c>
      <c r="B236" s="7" t="s">
        <v>402</v>
      </c>
      <c r="C236" s="7">
        <v>495090</v>
      </c>
      <c r="D236" s="8">
        <v>840003148241587</v>
      </c>
      <c r="E236" s="9">
        <v>43102</v>
      </c>
      <c r="F236" s="6" t="s">
        <v>403</v>
      </c>
      <c r="G236" s="6" t="s">
        <v>400</v>
      </c>
      <c r="H236" s="50" t="s">
        <v>404</v>
      </c>
      <c r="I236" s="87">
        <v>40</v>
      </c>
      <c r="L236" s="86">
        <v>62</v>
      </c>
      <c r="M236" s="67">
        <v>12</v>
      </c>
      <c r="N236" s="67">
        <v>6</v>
      </c>
      <c r="O236" s="67">
        <v>16</v>
      </c>
      <c r="W236" s="86">
        <v>56</v>
      </c>
      <c r="X236" s="86">
        <v>61</v>
      </c>
      <c r="Y236" s="86">
        <v>66</v>
      </c>
      <c r="Z236" s="86">
        <v>79</v>
      </c>
      <c r="AA236" s="86">
        <v>84</v>
      </c>
      <c r="AB236" s="86">
        <v>71</v>
      </c>
      <c r="AD236" s="86">
        <v>82</v>
      </c>
      <c r="AE236" s="86">
        <v>62</v>
      </c>
      <c r="AF236" s="67"/>
      <c r="AG236" s="67"/>
      <c r="AH236" s="67"/>
      <c r="AI236" s="67"/>
      <c r="AJ236" s="67"/>
      <c r="AK236" s="67"/>
      <c r="AL236" s="69">
        <f>SUM(W236:AE236)+L236+I236</f>
        <v>663</v>
      </c>
      <c r="AM236" s="5">
        <f t="shared" si="20"/>
        <v>13</v>
      </c>
    </row>
    <row r="237" spans="1:39" ht="15.75" customHeight="1">
      <c r="A237" s="6" t="s">
        <v>50</v>
      </c>
      <c r="B237" s="7" t="s">
        <v>295</v>
      </c>
      <c r="C237" s="7">
        <v>494105</v>
      </c>
      <c r="D237" s="8">
        <v>840003203549852</v>
      </c>
      <c r="E237" s="9">
        <v>43180</v>
      </c>
      <c r="F237" s="6" t="s">
        <v>296</v>
      </c>
      <c r="G237" s="6" t="s">
        <v>85</v>
      </c>
      <c r="H237" s="50" t="s">
        <v>297</v>
      </c>
      <c r="I237" s="30">
        <v>54</v>
      </c>
      <c r="N237" s="5">
        <v>30</v>
      </c>
      <c r="O237" s="5">
        <v>16</v>
      </c>
      <c r="P237" s="5">
        <v>85</v>
      </c>
      <c r="Q237" s="5">
        <v>80</v>
      </c>
      <c r="R237" s="5">
        <v>35</v>
      </c>
      <c r="AL237" s="69">
        <f aca="true" t="shared" si="21" ref="AL237:AL242">SUM(I237:AE237)</f>
        <v>300</v>
      </c>
      <c r="AM237" s="5">
        <f t="shared" si="20"/>
        <v>6</v>
      </c>
    </row>
    <row r="238" spans="1:39" ht="15.75" customHeight="1">
      <c r="A238" s="6" t="s">
        <v>50</v>
      </c>
      <c r="B238" s="7" t="s">
        <v>517</v>
      </c>
      <c r="C238" s="7">
        <v>493413</v>
      </c>
      <c r="D238" s="8">
        <v>840003144447771</v>
      </c>
      <c r="E238" s="9">
        <v>43174</v>
      </c>
      <c r="F238" s="6" t="s">
        <v>518</v>
      </c>
      <c r="G238" s="6" t="s">
        <v>512</v>
      </c>
      <c r="H238" s="50" t="s">
        <v>519</v>
      </c>
      <c r="M238" s="5">
        <v>25</v>
      </c>
      <c r="N238" s="5">
        <v>16</v>
      </c>
      <c r="O238" s="5">
        <v>20</v>
      </c>
      <c r="P238" s="5">
        <v>24</v>
      </c>
      <c r="Q238" s="5">
        <v>24</v>
      </c>
      <c r="AL238" s="69">
        <f t="shared" si="21"/>
        <v>109</v>
      </c>
      <c r="AM238" s="5">
        <f t="shared" si="20"/>
        <v>5</v>
      </c>
    </row>
    <row r="239" spans="1:39" ht="15.75" customHeight="1">
      <c r="A239" s="6" t="s">
        <v>50</v>
      </c>
      <c r="B239" s="7" t="s">
        <v>122</v>
      </c>
      <c r="C239" s="7">
        <v>494823</v>
      </c>
      <c r="D239" s="8">
        <v>840003008585270</v>
      </c>
      <c r="E239" s="9">
        <v>43237</v>
      </c>
      <c r="F239" s="6" t="s">
        <v>123</v>
      </c>
      <c r="G239" s="6" t="s">
        <v>120</v>
      </c>
      <c r="H239" s="50" t="s">
        <v>124</v>
      </c>
      <c r="I239" s="30">
        <v>40</v>
      </c>
      <c r="L239" s="5">
        <v>6</v>
      </c>
      <c r="U239" s="5">
        <v>12</v>
      </c>
      <c r="V239" s="5">
        <v>16</v>
      </c>
      <c r="Z239" s="5">
        <v>16</v>
      </c>
      <c r="AA239" s="5">
        <v>16</v>
      </c>
      <c r="AL239" s="69">
        <f t="shared" si="21"/>
        <v>106</v>
      </c>
      <c r="AM239" s="5">
        <f t="shared" si="20"/>
        <v>6</v>
      </c>
    </row>
    <row r="240" spans="1:39" ht="15.75" customHeight="1">
      <c r="A240" s="6" t="s">
        <v>50</v>
      </c>
      <c r="B240" s="7" t="s">
        <v>275</v>
      </c>
      <c r="C240" s="7">
        <v>495192</v>
      </c>
      <c r="D240" s="8">
        <v>840003151992318</v>
      </c>
      <c r="E240" s="9">
        <v>43171</v>
      </c>
      <c r="F240" s="6" t="s">
        <v>272</v>
      </c>
      <c r="G240" s="6" t="s">
        <v>273</v>
      </c>
      <c r="H240" s="50" t="s">
        <v>274</v>
      </c>
      <c r="I240" s="30">
        <v>9</v>
      </c>
      <c r="Z240" s="5">
        <v>30</v>
      </c>
      <c r="AA240" s="5">
        <v>30</v>
      </c>
      <c r="AL240" s="69">
        <f t="shared" si="21"/>
        <v>69</v>
      </c>
      <c r="AM240" s="5">
        <f t="shared" si="20"/>
        <v>3</v>
      </c>
    </row>
    <row r="241" spans="1:39" ht="15.75" customHeight="1">
      <c r="A241" s="6" t="s">
        <v>50</v>
      </c>
      <c r="B241" s="7" t="s">
        <v>560</v>
      </c>
      <c r="C241" s="7">
        <v>495240</v>
      </c>
      <c r="D241" s="8">
        <v>840003142962941</v>
      </c>
      <c r="E241" s="9">
        <v>43182</v>
      </c>
      <c r="F241" s="6" t="s">
        <v>561</v>
      </c>
      <c r="G241" s="6" t="s">
        <v>558</v>
      </c>
      <c r="H241" s="50" t="s">
        <v>562</v>
      </c>
      <c r="I241" s="30">
        <v>8</v>
      </c>
      <c r="AD241" s="5">
        <v>25</v>
      </c>
      <c r="AE241" s="5">
        <v>25</v>
      </c>
      <c r="AL241" s="69">
        <f t="shared" si="21"/>
        <v>58</v>
      </c>
      <c r="AM241" s="5">
        <f t="shared" si="20"/>
        <v>3</v>
      </c>
    </row>
    <row r="242" spans="1:39" ht="15.75" customHeight="1">
      <c r="A242" s="6" t="s">
        <v>50</v>
      </c>
      <c r="B242" s="7" t="s">
        <v>563</v>
      </c>
      <c r="C242" s="7">
        <v>495063</v>
      </c>
      <c r="D242" s="8">
        <v>840003142563672</v>
      </c>
      <c r="E242" s="9">
        <v>43184</v>
      </c>
      <c r="F242" s="6" t="s">
        <v>564</v>
      </c>
      <c r="G242" s="6" t="s">
        <v>220</v>
      </c>
      <c r="H242" s="50" t="s">
        <v>565</v>
      </c>
      <c r="I242" s="30">
        <v>24</v>
      </c>
      <c r="N242" s="5">
        <v>12</v>
      </c>
      <c r="O242" s="5">
        <v>12</v>
      </c>
      <c r="AL242" s="69">
        <f t="shared" si="21"/>
        <v>48</v>
      </c>
      <c r="AM242" s="5">
        <f t="shared" si="20"/>
        <v>3</v>
      </c>
    </row>
    <row r="243" spans="1:39" ht="15.75" customHeight="1">
      <c r="A243" s="6" t="s">
        <v>50</v>
      </c>
      <c r="B243" s="7" t="s">
        <v>1095</v>
      </c>
      <c r="C243" s="7">
        <v>488943</v>
      </c>
      <c r="D243" s="8">
        <v>840003137055949</v>
      </c>
      <c r="E243" s="9">
        <v>43218</v>
      </c>
      <c r="F243" s="6" t="s">
        <v>1091</v>
      </c>
      <c r="G243" s="6" t="s">
        <v>1092</v>
      </c>
      <c r="H243" s="50" t="s">
        <v>1096</v>
      </c>
      <c r="K243" s="5">
        <v>12</v>
      </c>
      <c r="L243" s="5">
        <v>22</v>
      </c>
      <c r="AG243" s="5">
        <v>12</v>
      </c>
      <c r="AL243" s="69">
        <f>SUM(I243:AG243)</f>
        <v>46</v>
      </c>
      <c r="AM243" s="5">
        <f t="shared" si="20"/>
        <v>3</v>
      </c>
    </row>
    <row r="244" spans="1:39" ht="15.75" customHeight="1">
      <c r="A244" s="6" t="s">
        <v>50</v>
      </c>
      <c r="B244" s="7" t="s">
        <v>133</v>
      </c>
      <c r="C244" s="7">
        <v>495225</v>
      </c>
      <c r="D244" s="8">
        <v>840003127275624</v>
      </c>
      <c r="E244" s="9">
        <v>43225</v>
      </c>
      <c r="F244" s="6" t="s">
        <v>134</v>
      </c>
      <c r="G244" s="6" t="s">
        <v>135</v>
      </c>
      <c r="H244" s="50" t="s">
        <v>136</v>
      </c>
      <c r="I244" s="30">
        <v>8</v>
      </c>
      <c r="N244" s="5">
        <v>6</v>
      </c>
      <c r="O244" s="5">
        <v>6</v>
      </c>
      <c r="S244" s="5">
        <v>12</v>
      </c>
      <c r="T244" s="5">
        <v>12</v>
      </c>
      <c r="AL244" s="69">
        <f aca="true" t="shared" si="22" ref="AL244:AL250">SUM(I244:AE244)</f>
        <v>44</v>
      </c>
      <c r="AM244" s="5">
        <f t="shared" si="20"/>
        <v>5</v>
      </c>
    </row>
    <row r="245" spans="1:39" ht="15.75" customHeight="1">
      <c r="A245" s="6" t="s">
        <v>50</v>
      </c>
      <c r="B245" s="7" t="s">
        <v>453</v>
      </c>
      <c r="C245" s="7">
        <v>495548</v>
      </c>
      <c r="D245" s="8">
        <v>840003014730397</v>
      </c>
      <c r="E245" s="9">
        <v>43193</v>
      </c>
      <c r="F245" s="6" t="s">
        <v>220</v>
      </c>
      <c r="G245" s="6" t="s">
        <v>451</v>
      </c>
      <c r="H245" s="50" t="s">
        <v>454</v>
      </c>
      <c r="I245" s="30">
        <v>40</v>
      </c>
      <c r="AL245" s="69">
        <f t="shared" si="22"/>
        <v>40</v>
      </c>
      <c r="AM245" s="5">
        <f t="shared" si="20"/>
        <v>1</v>
      </c>
    </row>
    <row r="246" spans="1:39" ht="15.75" customHeight="1">
      <c r="A246" s="6" t="s">
        <v>50</v>
      </c>
      <c r="B246" s="7" t="s">
        <v>363</v>
      </c>
      <c r="C246" s="7">
        <v>491990</v>
      </c>
      <c r="D246" s="8">
        <v>840003141345221</v>
      </c>
      <c r="E246" s="9"/>
      <c r="F246" s="6" t="s">
        <v>364</v>
      </c>
      <c r="G246" s="6" t="s">
        <v>365</v>
      </c>
      <c r="H246" s="50" t="s">
        <v>81</v>
      </c>
      <c r="I246" s="30">
        <v>35</v>
      </c>
      <c r="AL246" s="69">
        <f t="shared" si="22"/>
        <v>35</v>
      </c>
      <c r="AM246" s="5">
        <f t="shared" si="20"/>
        <v>1</v>
      </c>
    </row>
    <row r="247" spans="1:39" ht="15.75" customHeight="1">
      <c r="A247" s="6" t="s">
        <v>50</v>
      </c>
      <c r="B247" s="7" t="s">
        <v>52</v>
      </c>
      <c r="C247" s="7">
        <v>494535</v>
      </c>
      <c r="D247" s="8">
        <v>840003004471265</v>
      </c>
      <c r="E247" s="9">
        <v>43192</v>
      </c>
      <c r="F247" s="6" t="s">
        <v>53</v>
      </c>
      <c r="G247" s="6" t="s">
        <v>54</v>
      </c>
      <c r="H247" s="50" t="s">
        <v>55</v>
      </c>
      <c r="I247" s="30">
        <v>32</v>
      </c>
      <c r="AL247" s="69">
        <f t="shared" si="22"/>
        <v>32</v>
      </c>
      <c r="AM247" s="5">
        <f t="shared" si="20"/>
        <v>1</v>
      </c>
    </row>
    <row r="248" spans="1:39" ht="15.75" customHeight="1">
      <c r="A248" s="6" t="s">
        <v>50</v>
      </c>
      <c r="B248" s="7" t="s">
        <v>271</v>
      </c>
      <c r="C248" s="7">
        <v>495195</v>
      </c>
      <c r="D248" s="8">
        <v>840003151992316</v>
      </c>
      <c r="E248" s="9">
        <v>43221</v>
      </c>
      <c r="F248" s="6" t="s">
        <v>272</v>
      </c>
      <c r="G248" s="6" t="s">
        <v>273</v>
      </c>
      <c r="H248" s="50" t="s">
        <v>274</v>
      </c>
      <c r="I248" s="30">
        <v>16</v>
      </c>
      <c r="AL248" s="69">
        <f t="shared" si="22"/>
        <v>16</v>
      </c>
      <c r="AM248" s="5">
        <f t="shared" si="20"/>
        <v>1</v>
      </c>
    </row>
    <row r="249" spans="1:39" ht="15.75" customHeight="1">
      <c r="A249" s="6" t="s">
        <v>50</v>
      </c>
      <c r="B249" s="7">
        <v>7145</v>
      </c>
      <c r="C249" s="7">
        <v>490035</v>
      </c>
      <c r="D249" s="8">
        <v>840003144279439</v>
      </c>
      <c r="E249" s="9">
        <v>43042</v>
      </c>
      <c r="F249" s="6" t="s">
        <v>529</v>
      </c>
      <c r="G249" s="6" t="s">
        <v>530</v>
      </c>
      <c r="H249" s="50" t="s">
        <v>531</v>
      </c>
      <c r="I249" s="30">
        <v>12</v>
      </c>
      <c r="AL249" s="69">
        <f t="shared" si="22"/>
        <v>12</v>
      </c>
      <c r="AM249" s="5">
        <f t="shared" si="20"/>
        <v>1</v>
      </c>
    </row>
    <row r="250" spans="1:39" ht="15.75" customHeight="1">
      <c r="A250" s="6" t="s">
        <v>50</v>
      </c>
      <c r="B250" s="7" t="s">
        <v>97</v>
      </c>
      <c r="C250" s="7">
        <v>493711</v>
      </c>
      <c r="D250" s="8">
        <v>840003005312777</v>
      </c>
      <c r="E250" s="9">
        <v>43251</v>
      </c>
      <c r="F250" s="6" t="s">
        <v>95</v>
      </c>
      <c r="G250" s="6" t="s">
        <v>92</v>
      </c>
      <c r="H250" s="50" t="s">
        <v>98</v>
      </c>
      <c r="Y250" s="5">
        <v>12</v>
      </c>
      <c r="AL250" s="69">
        <f t="shared" si="22"/>
        <v>12</v>
      </c>
      <c r="AM250" s="5">
        <f t="shared" si="20"/>
        <v>1</v>
      </c>
    </row>
    <row r="251" spans="1:39" ht="15.75" customHeight="1">
      <c r="A251" s="6" t="s">
        <v>50</v>
      </c>
      <c r="B251" s="7" t="s">
        <v>198</v>
      </c>
      <c r="C251" s="7">
        <v>493392</v>
      </c>
      <c r="D251" s="8">
        <v>840003141446204</v>
      </c>
      <c r="E251" s="9">
        <v>43151</v>
      </c>
      <c r="F251" s="6" t="s">
        <v>195</v>
      </c>
      <c r="G251" s="6" t="s">
        <v>196</v>
      </c>
      <c r="H251" s="50" t="s">
        <v>166</v>
      </c>
      <c r="AH251" s="5">
        <v>10</v>
      </c>
      <c r="AL251" s="69">
        <f>SUM(I251:AI251)</f>
        <v>10</v>
      </c>
      <c r="AM251" s="5">
        <f t="shared" si="20"/>
        <v>1</v>
      </c>
    </row>
    <row r="252" spans="1:39" ht="15.75" customHeight="1">
      <c r="A252" s="6" t="s">
        <v>50</v>
      </c>
      <c r="B252" s="7" t="s">
        <v>94</v>
      </c>
      <c r="C252" s="7">
        <v>493231</v>
      </c>
      <c r="D252" s="8">
        <v>840003005312773</v>
      </c>
      <c r="E252" s="9">
        <v>43134</v>
      </c>
      <c r="F252" s="6" t="s">
        <v>95</v>
      </c>
      <c r="G252" s="6" t="s">
        <v>92</v>
      </c>
      <c r="H252" s="50" t="s">
        <v>96</v>
      </c>
      <c r="I252" s="30">
        <v>8</v>
      </c>
      <c r="AL252" s="69">
        <f aca="true" t="shared" si="23" ref="AL252:AL267">SUM(I252:AE252)</f>
        <v>8</v>
      </c>
      <c r="AM252" s="5">
        <f t="shared" si="20"/>
        <v>1</v>
      </c>
    </row>
    <row r="253" spans="1:39" ht="15.75" customHeight="1">
      <c r="A253" s="6" t="s">
        <v>50</v>
      </c>
      <c r="B253" s="7" t="s">
        <v>505</v>
      </c>
      <c r="C253" s="7">
        <v>495141</v>
      </c>
      <c r="E253" s="9">
        <v>43207</v>
      </c>
      <c r="F253" s="6" t="s">
        <v>502</v>
      </c>
      <c r="G253" s="6" t="s">
        <v>503</v>
      </c>
      <c r="H253" s="50" t="s">
        <v>506</v>
      </c>
      <c r="I253" s="30">
        <v>7</v>
      </c>
      <c r="AL253" s="69">
        <f t="shared" si="23"/>
        <v>7</v>
      </c>
      <c r="AM253" s="5">
        <f t="shared" si="20"/>
        <v>1</v>
      </c>
    </row>
    <row r="254" spans="1:39" ht="15.75" customHeight="1">
      <c r="A254" s="6" t="s">
        <v>50</v>
      </c>
      <c r="B254" s="7" t="s">
        <v>541</v>
      </c>
      <c r="C254" s="7">
        <v>491126</v>
      </c>
      <c r="D254" s="8">
        <v>840003128686205</v>
      </c>
      <c r="E254" s="9">
        <v>43420</v>
      </c>
      <c r="F254" s="6" t="s">
        <v>538</v>
      </c>
      <c r="G254" s="6" t="s">
        <v>539</v>
      </c>
      <c r="H254" s="50" t="s">
        <v>540</v>
      </c>
      <c r="AL254" s="69">
        <f t="shared" si="23"/>
        <v>0</v>
      </c>
      <c r="AM254" s="5">
        <f t="shared" si="20"/>
        <v>0</v>
      </c>
    </row>
    <row r="255" spans="1:39" ht="15.75" customHeight="1">
      <c r="A255" s="6" t="s">
        <v>50</v>
      </c>
      <c r="B255" s="7" t="s">
        <v>381</v>
      </c>
      <c r="C255" s="7"/>
      <c r="D255" s="8">
        <v>840003127946491</v>
      </c>
      <c r="E255" s="9">
        <v>43206</v>
      </c>
      <c r="F255" s="6" t="s">
        <v>382</v>
      </c>
      <c r="G255" s="6" t="s">
        <v>383</v>
      </c>
      <c r="H255" s="50" t="s">
        <v>384</v>
      </c>
      <c r="AL255" s="69">
        <f t="shared" si="23"/>
        <v>0</v>
      </c>
      <c r="AM255" s="5">
        <f t="shared" si="20"/>
        <v>0</v>
      </c>
    </row>
    <row r="256" spans="1:39" ht="15.75" customHeight="1">
      <c r="A256" s="6" t="s">
        <v>50</v>
      </c>
      <c r="B256" s="7" t="s">
        <v>377</v>
      </c>
      <c r="C256" s="7">
        <v>493594</v>
      </c>
      <c r="D256" s="8">
        <v>840003146144570</v>
      </c>
      <c r="E256" s="9">
        <v>43193</v>
      </c>
      <c r="F256" s="6" t="s">
        <v>378</v>
      </c>
      <c r="G256" s="6" t="s">
        <v>371</v>
      </c>
      <c r="H256" s="50" t="s">
        <v>379</v>
      </c>
      <c r="AL256" s="69">
        <f t="shared" si="23"/>
        <v>0</v>
      </c>
      <c r="AM256" s="5">
        <f t="shared" si="20"/>
        <v>0</v>
      </c>
    </row>
    <row r="257" spans="1:39" ht="15.75" customHeight="1">
      <c r="A257" s="6" t="s">
        <v>50</v>
      </c>
      <c r="B257" s="7" t="s">
        <v>298</v>
      </c>
      <c r="C257" s="7">
        <v>493701</v>
      </c>
      <c r="D257" s="8">
        <v>840003203549851</v>
      </c>
      <c r="E257" s="9">
        <v>43192</v>
      </c>
      <c r="F257" s="6" t="s">
        <v>296</v>
      </c>
      <c r="G257" s="6" t="s">
        <v>85</v>
      </c>
      <c r="H257" s="50" t="s">
        <v>300</v>
      </c>
      <c r="AL257" s="69">
        <f t="shared" si="23"/>
        <v>0</v>
      </c>
      <c r="AM257" s="5">
        <f t="shared" si="20"/>
        <v>0</v>
      </c>
    </row>
    <row r="258" spans="1:39" ht="15.75" customHeight="1">
      <c r="A258" s="6" t="s">
        <v>50</v>
      </c>
      <c r="B258" s="7" t="s">
        <v>455</v>
      </c>
      <c r="C258" s="7">
        <v>495392</v>
      </c>
      <c r="D258" s="8">
        <v>840003014730394</v>
      </c>
      <c r="E258" s="9">
        <v>43184</v>
      </c>
      <c r="F258" s="6" t="s">
        <v>220</v>
      </c>
      <c r="G258" s="6" t="s">
        <v>451</v>
      </c>
      <c r="H258" s="50" t="s">
        <v>454</v>
      </c>
      <c r="AL258" s="69">
        <f t="shared" si="23"/>
        <v>0</v>
      </c>
      <c r="AM258" s="5">
        <f t="shared" si="20"/>
        <v>0</v>
      </c>
    </row>
    <row r="259" spans="1:39" ht="15.75" customHeight="1">
      <c r="A259" s="6" t="s">
        <v>50</v>
      </c>
      <c r="B259" s="7">
        <v>1801</v>
      </c>
      <c r="C259" s="7" t="s">
        <v>613</v>
      </c>
      <c r="E259" s="9">
        <v>43170</v>
      </c>
      <c r="F259" s="6" t="s">
        <v>487</v>
      </c>
      <c r="G259" s="6" t="s">
        <v>608</v>
      </c>
      <c r="H259" s="50" t="s">
        <v>614</v>
      </c>
      <c r="AL259" s="69">
        <f t="shared" si="23"/>
        <v>0</v>
      </c>
      <c r="AM259" s="5">
        <f t="shared" si="20"/>
        <v>0</v>
      </c>
    </row>
    <row r="260" spans="1:39" ht="15.75" customHeight="1">
      <c r="A260" s="6" t="s">
        <v>50</v>
      </c>
      <c r="B260" s="7" t="s">
        <v>128</v>
      </c>
      <c r="C260" s="7">
        <v>490148</v>
      </c>
      <c r="D260" s="8">
        <v>840003008581207</v>
      </c>
      <c r="E260" s="9">
        <v>43169</v>
      </c>
      <c r="F260" s="6" t="s">
        <v>123</v>
      </c>
      <c r="G260" s="6" t="s">
        <v>120</v>
      </c>
      <c r="H260" s="50" t="s">
        <v>121</v>
      </c>
      <c r="AL260" s="69">
        <f t="shared" si="23"/>
        <v>0</v>
      </c>
      <c r="AM260" s="5">
        <f t="shared" si="20"/>
        <v>0</v>
      </c>
    </row>
    <row r="261" spans="1:39" ht="15.75" customHeight="1">
      <c r="A261" s="6" t="s">
        <v>50</v>
      </c>
      <c r="B261" s="7" t="s">
        <v>269</v>
      </c>
      <c r="C261" s="7">
        <v>495138</v>
      </c>
      <c r="E261" s="9">
        <v>43145</v>
      </c>
      <c r="F261" s="6" t="s">
        <v>261</v>
      </c>
      <c r="G261" s="6" t="s">
        <v>262</v>
      </c>
      <c r="H261" s="50" t="s">
        <v>270</v>
      </c>
      <c r="AL261" s="69">
        <f t="shared" si="23"/>
        <v>0</v>
      </c>
      <c r="AM261" s="5">
        <f t="shared" si="20"/>
        <v>0</v>
      </c>
    </row>
    <row r="262" spans="1:39" ht="15.75" customHeight="1">
      <c r="A262" s="6" t="s">
        <v>50</v>
      </c>
      <c r="B262" s="7" t="s">
        <v>56</v>
      </c>
      <c r="C262" s="7">
        <v>491795</v>
      </c>
      <c r="D262" s="8">
        <v>840003004471255</v>
      </c>
      <c r="E262" s="9">
        <v>43139</v>
      </c>
      <c r="F262" s="6" t="s">
        <v>53</v>
      </c>
      <c r="G262" s="6" t="s">
        <v>54</v>
      </c>
      <c r="H262" s="50" t="s">
        <v>57</v>
      </c>
      <c r="AL262" s="69">
        <f t="shared" si="23"/>
        <v>0</v>
      </c>
      <c r="AM262" s="5">
        <f t="shared" si="20"/>
        <v>0</v>
      </c>
    </row>
    <row r="263" spans="1:39" ht="15.75" customHeight="1">
      <c r="A263" s="6" t="s">
        <v>50</v>
      </c>
      <c r="B263" s="7" t="s">
        <v>320</v>
      </c>
      <c r="C263" s="7"/>
      <c r="D263" s="8">
        <v>840003146144573</v>
      </c>
      <c r="E263" s="9">
        <v>43134</v>
      </c>
      <c r="F263" s="6" t="s">
        <v>370</v>
      </c>
      <c r="G263" s="6" t="s">
        <v>371</v>
      </c>
      <c r="H263" s="50" t="s">
        <v>372</v>
      </c>
      <c r="AL263" s="69">
        <f t="shared" si="23"/>
        <v>0</v>
      </c>
      <c r="AM263" s="5">
        <f t="shared" si="20"/>
        <v>0</v>
      </c>
    </row>
    <row r="264" spans="1:39" ht="15.75" customHeight="1">
      <c r="A264" s="6" t="s">
        <v>50</v>
      </c>
      <c r="C264" s="7"/>
      <c r="D264" s="8">
        <v>840003201448988</v>
      </c>
      <c r="E264" s="9"/>
      <c r="F264" s="6" t="s">
        <v>45</v>
      </c>
      <c r="G264" s="6" t="s">
        <v>46</v>
      </c>
      <c r="H264" s="50" t="s">
        <v>47</v>
      </c>
      <c r="AL264" s="69">
        <f t="shared" si="23"/>
        <v>0</v>
      </c>
      <c r="AM264" s="5">
        <f t="shared" si="20"/>
        <v>0</v>
      </c>
    </row>
    <row r="265" spans="1:39" ht="15.75" customHeight="1">
      <c r="A265" s="6" t="s">
        <v>50</v>
      </c>
      <c r="C265" s="7"/>
      <c r="D265" s="8">
        <v>840003141011802</v>
      </c>
      <c r="E265" s="9"/>
      <c r="F265" s="6" t="s">
        <v>272</v>
      </c>
      <c r="G265" s="6" t="s">
        <v>273</v>
      </c>
      <c r="H265" s="50" t="s">
        <v>278</v>
      </c>
      <c r="AL265" s="69">
        <f t="shared" si="23"/>
        <v>0</v>
      </c>
      <c r="AM265" s="5">
        <f t="shared" si="20"/>
        <v>0</v>
      </c>
    </row>
    <row r="266" spans="1:39" ht="15.75" customHeight="1">
      <c r="A266" s="6" t="s">
        <v>50</v>
      </c>
      <c r="C266" s="7"/>
      <c r="D266" s="8">
        <v>840003142294903</v>
      </c>
      <c r="E266" s="9"/>
      <c r="F266" s="6" t="s">
        <v>585</v>
      </c>
      <c r="G266" s="6" t="s">
        <v>582</v>
      </c>
      <c r="H266" s="50" t="s">
        <v>431</v>
      </c>
      <c r="AL266" s="69">
        <f t="shared" si="23"/>
        <v>0</v>
      </c>
      <c r="AM266" s="5">
        <f t="shared" si="20"/>
        <v>0</v>
      </c>
    </row>
    <row r="267" spans="1:39" ht="15.75" customHeight="1">
      <c r="A267" s="6" t="s">
        <v>50</v>
      </c>
      <c r="B267" s="7" t="s">
        <v>979</v>
      </c>
      <c r="C267" s="7"/>
      <c r="D267" s="8">
        <v>840003145976418</v>
      </c>
      <c r="E267" s="9">
        <v>43191</v>
      </c>
      <c r="F267" s="6" t="s">
        <v>981</v>
      </c>
      <c r="G267" s="6" t="s">
        <v>975</v>
      </c>
      <c r="H267" s="50" t="s">
        <v>783</v>
      </c>
      <c r="AL267" s="69">
        <f t="shared" si="23"/>
        <v>0</v>
      </c>
      <c r="AM267" s="5">
        <f t="shared" si="20"/>
        <v>0</v>
      </c>
    </row>
    <row r="268" spans="1:7" ht="15" customHeight="1">
      <c r="A268" s="6"/>
      <c r="B268" s="7"/>
      <c r="C268" s="7"/>
      <c r="E268" s="9"/>
      <c r="F268" s="6"/>
      <c r="G268" s="6"/>
    </row>
    <row r="269" spans="1:52" ht="15" customHeight="1">
      <c r="A269" s="1" t="s">
        <v>1</v>
      </c>
      <c r="B269" s="2" t="s">
        <v>5</v>
      </c>
      <c r="C269" s="2" t="s">
        <v>6</v>
      </c>
      <c r="D269" s="3" t="s">
        <v>8</v>
      </c>
      <c r="E269" s="4" t="s">
        <v>9</v>
      </c>
      <c r="F269" s="1" t="s">
        <v>2</v>
      </c>
      <c r="G269" s="1" t="s">
        <v>3</v>
      </c>
      <c r="H269" s="54" t="s">
        <v>10</v>
      </c>
      <c r="I269" s="31" t="s">
        <v>7</v>
      </c>
      <c r="J269" s="1" t="s">
        <v>1061</v>
      </c>
      <c r="K269" s="1" t="s">
        <v>1062</v>
      </c>
      <c r="L269" s="1" t="s">
        <v>1063</v>
      </c>
      <c r="M269" s="1" t="s">
        <v>1064</v>
      </c>
      <c r="N269" s="1" t="s">
        <v>1065</v>
      </c>
      <c r="O269" s="1" t="s">
        <v>1066</v>
      </c>
      <c r="P269" s="1" t="s">
        <v>1067</v>
      </c>
      <c r="Q269" s="1" t="s">
        <v>1068</v>
      </c>
      <c r="R269" s="1" t="s">
        <v>1069</v>
      </c>
      <c r="S269" s="48" t="s">
        <v>1126</v>
      </c>
      <c r="T269" s="48" t="s">
        <v>1125</v>
      </c>
      <c r="U269" s="48" t="s">
        <v>1127</v>
      </c>
      <c r="V269" s="48" t="s">
        <v>1128</v>
      </c>
      <c r="W269" s="48" t="s">
        <v>1129</v>
      </c>
      <c r="X269" s="48" t="s">
        <v>1130</v>
      </c>
      <c r="Y269" s="48" t="s">
        <v>1152</v>
      </c>
      <c r="Z269" s="48" t="s">
        <v>1153</v>
      </c>
      <c r="AA269" s="48" t="s">
        <v>1154</v>
      </c>
      <c r="AB269" s="48" t="s">
        <v>1180</v>
      </c>
      <c r="AC269" s="48" t="s">
        <v>1181</v>
      </c>
      <c r="AD269" s="48" t="s">
        <v>1184</v>
      </c>
      <c r="AE269" s="48" t="s">
        <v>1185</v>
      </c>
      <c r="AF269" s="48" t="s">
        <v>1187</v>
      </c>
      <c r="AG269" s="48" t="s">
        <v>1188</v>
      </c>
      <c r="AH269" s="48" t="s">
        <v>1191</v>
      </c>
      <c r="AI269" s="48" t="s">
        <v>1192</v>
      </c>
      <c r="AJ269" s="48" t="s">
        <v>1193</v>
      </c>
      <c r="AK269" s="48" t="s">
        <v>1194</v>
      </c>
      <c r="AL269" s="68" t="s">
        <v>905</v>
      </c>
      <c r="AM269" s="1" t="s">
        <v>1124</v>
      </c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5.75" customHeight="1">
      <c r="A270" s="26" t="s">
        <v>556</v>
      </c>
      <c r="B270" s="27" t="s">
        <v>557</v>
      </c>
      <c r="C270" s="27">
        <v>3897223</v>
      </c>
      <c r="D270" s="28">
        <v>840003134482123</v>
      </c>
      <c r="E270" s="29">
        <v>43164</v>
      </c>
      <c r="F270" s="26" t="s">
        <v>292</v>
      </c>
      <c r="G270" s="26" t="s">
        <v>558</v>
      </c>
      <c r="H270" s="50" t="s">
        <v>559</v>
      </c>
      <c r="I270" s="87">
        <v>28</v>
      </c>
      <c r="J270" s="30"/>
      <c r="K270" s="30"/>
      <c r="L270" s="30"/>
      <c r="M270" s="30"/>
      <c r="N270" s="30"/>
      <c r="O270" s="30"/>
      <c r="P270" s="87">
        <v>44</v>
      </c>
      <c r="Q270" s="87">
        <v>44</v>
      </c>
      <c r="R270" s="87">
        <v>32</v>
      </c>
      <c r="S270" s="30"/>
      <c r="T270" s="30"/>
      <c r="U270" s="30"/>
      <c r="V270" s="30"/>
      <c r="W270" s="87">
        <v>38</v>
      </c>
      <c r="X270" s="87">
        <v>38</v>
      </c>
      <c r="Y270" s="30"/>
      <c r="Z270" s="87">
        <v>26</v>
      </c>
      <c r="AA270" s="87">
        <v>26</v>
      </c>
      <c r="AB270" s="87">
        <v>32</v>
      </c>
      <c r="AC270" s="30"/>
      <c r="AD270" s="87">
        <v>22</v>
      </c>
      <c r="AE270" s="30">
        <v>22</v>
      </c>
      <c r="AF270" s="30"/>
      <c r="AG270" s="30"/>
      <c r="AH270" s="30"/>
      <c r="AI270" s="30"/>
      <c r="AJ270" s="30"/>
      <c r="AK270" s="30"/>
      <c r="AL270" s="69">
        <f>SUM(I270:AD270)</f>
        <v>330</v>
      </c>
      <c r="AM270" s="5">
        <f>COUNT(I270:AK270)</f>
        <v>11</v>
      </c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</row>
    <row r="271" spans="1:39" ht="15.75" customHeight="1">
      <c r="A271" s="63" t="s">
        <v>556</v>
      </c>
      <c r="B271" s="64" t="s">
        <v>966</v>
      </c>
      <c r="C271" s="64">
        <v>3984660</v>
      </c>
      <c r="D271" s="65">
        <v>840003144182614</v>
      </c>
      <c r="E271" s="66">
        <v>43139</v>
      </c>
      <c r="F271" s="63" t="s">
        <v>929</v>
      </c>
      <c r="G271" s="63" t="s">
        <v>963</v>
      </c>
      <c r="H271" s="50" t="s">
        <v>967</v>
      </c>
      <c r="I271" s="30">
        <v>38</v>
      </c>
      <c r="J271" s="63"/>
      <c r="K271" s="63">
        <v>32</v>
      </c>
      <c r="L271" s="63"/>
      <c r="M271" s="63"/>
      <c r="N271" s="63"/>
      <c r="O271" s="63"/>
      <c r="P271" s="63">
        <v>30</v>
      </c>
      <c r="Q271" s="63">
        <v>30</v>
      </c>
      <c r="R271" s="63">
        <v>20</v>
      </c>
      <c r="S271" s="63">
        <v>26</v>
      </c>
      <c r="T271" s="63">
        <v>26</v>
      </c>
      <c r="U271" s="63">
        <v>32</v>
      </c>
      <c r="V271" s="63">
        <v>32</v>
      </c>
      <c r="W271" s="63"/>
      <c r="X271" s="63"/>
      <c r="Y271" s="63"/>
      <c r="Z271" s="63"/>
      <c r="AA271" s="63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69">
        <f>SUM(I271:AE271)</f>
        <v>266</v>
      </c>
      <c r="AM271" s="5">
        <f>COUNT(I271:AK271)</f>
        <v>9</v>
      </c>
    </row>
    <row r="272" spans="1:39" ht="15.75" customHeight="1">
      <c r="A272" s="6" t="s">
        <v>556</v>
      </c>
      <c r="B272" s="7" t="s">
        <v>845</v>
      </c>
      <c r="C272" s="7">
        <v>3970208</v>
      </c>
      <c r="D272" s="8"/>
      <c r="E272" s="9">
        <v>43180</v>
      </c>
      <c r="F272" s="6" t="s">
        <v>1081</v>
      </c>
      <c r="G272" s="6" t="s">
        <v>643</v>
      </c>
      <c r="H272" s="50" t="s">
        <v>1082</v>
      </c>
      <c r="K272" s="5">
        <v>20</v>
      </c>
      <c r="P272" s="5">
        <v>12</v>
      </c>
      <c r="Q272" s="5">
        <v>12</v>
      </c>
      <c r="U272" s="5">
        <v>20</v>
      </c>
      <c r="V272" s="5">
        <v>20</v>
      </c>
      <c r="AL272" s="69">
        <f>SUM(I272:AE272)</f>
        <v>84</v>
      </c>
      <c r="AM272" s="5">
        <f>COUNT(I272:AK272)</f>
        <v>5</v>
      </c>
    </row>
    <row r="273" spans="1:39" ht="15.75" customHeight="1">
      <c r="A273" s="6" t="s">
        <v>556</v>
      </c>
      <c r="B273" s="7"/>
      <c r="C273" s="7"/>
      <c r="D273" s="8">
        <v>840003201823231</v>
      </c>
      <c r="E273" s="9">
        <v>43382</v>
      </c>
      <c r="F273" s="6" t="s">
        <v>924</v>
      </c>
      <c r="G273" s="6" t="s">
        <v>196</v>
      </c>
      <c r="AH273" s="5">
        <v>26</v>
      </c>
      <c r="AI273" s="5">
        <v>26</v>
      </c>
      <c r="AL273" s="69">
        <f>SUM(I273:AI273)</f>
        <v>52</v>
      </c>
      <c r="AM273" s="5">
        <f>COUNT(I273:AK273)</f>
        <v>2</v>
      </c>
    </row>
    <row r="274" spans="1:39" ht="15.75" customHeight="1">
      <c r="A274" s="6" t="s">
        <v>556</v>
      </c>
      <c r="B274" s="7" t="s">
        <v>127</v>
      </c>
      <c r="C274" s="7">
        <v>3894765</v>
      </c>
      <c r="D274" s="8">
        <v>840003141210616</v>
      </c>
      <c r="E274" s="9">
        <v>43115</v>
      </c>
      <c r="F274" s="6" t="s">
        <v>645</v>
      </c>
      <c r="G274" s="6" t="s">
        <v>643</v>
      </c>
      <c r="H274" s="50" t="s">
        <v>646</v>
      </c>
      <c r="I274" s="30">
        <v>12</v>
      </c>
      <c r="AL274" s="69">
        <f>SUM(I274:AE274)</f>
        <v>12</v>
      </c>
      <c r="AM274" s="5">
        <f>COUNT(I274:AK274)</f>
        <v>1</v>
      </c>
    </row>
    <row r="275" spans="1:7" ht="15.75" customHeight="1">
      <c r="A275" s="6"/>
      <c r="B275" s="7"/>
      <c r="C275" s="7"/>
      <c r="D275" s="8"/>
      <c r="E275" s="9"/>
      <c r="F275" s="6"/>
      <c r="G275" s="6"/>
    </row>
    <row r="276" spans="1:52" ht="15" customHeight="1">
      <c r="A276" s="1" t="s">
        <v>1</v>
      </c>
      <c r="B276" s="2" t="s">
        <v>5</v>
      </c>
      <c r="C276" s="2" t="s">
        <v>6</v>
      </c>
      <c r="D276" s="3" t="s">
        <v>8</v>
      </c>
      <c r="E276" s="4" t="s">
        <v>9</v>
      </c>
      <c r="F276" s="1" t="s">
        <v>2</v>
      </c>
      <c r="G276" s="1" t="s">
        <v>3</v>
      </c>
      <c r="H276" s="54" t="s">
        <v>10</v>
      </c>
      <c r="I276" s="31" t="s">
        <v>7</v>
      </c>
      <c r="J276" s="1" t="s">
        <v>1061</v>
      </c>
      <c r="K276" s="1" t="s">
        <v>1062</v>
      </c>
      <c r="L276" s="1" t="s">
        <v>1063</v>
      </c>
      <c r="M276" s="1" t="s">
        <v>1064</v>
      </c>
      <c r="N276" s="1" t="s">
        <v>1065</v>
      </c>
      <c r="O276" s="1" t="s">
        <v>1066</v>
      </c>
      <c r="P276" s="1" t="s">
        <v>1067</v>
      </c>
      <c r="Q276" s="1" t="s">
        <v>1068</v>
      </c>
      <c r="R276" s="1" t="s">
        <v>1069</v>
      </c>
      <c r="S276" s="48" t="s">
        <v>1126</v>
      </c>
      <c r="T276" s="48" t="s">
        <v>1125</v>
      </c>
      <c r="U276" s="48" t="s">
        <v>1127</v>
      </c>
      <c r="V276" s="48" t="s">
        <v>1128</v>
      </c>
      <c r="W276" s="48" t="s">
        <v>1129</v>
      </c>
      <c r="X276" s="48" t="s">
        <v>1130</v>
      </c>
      <c r="Y276" s="48" t="s">
        <v>1152</v>
      </c>
      <c r="Z276" s="48" t="s">
        <v>1153</v>
      </c>
      <c r="AA276" s="48" t="s">
        <v>1154</v>
      </c>
      <c r="AB276" s="48" t="s">
        <v>1180</v>
      </c>
      <c r="AC276" s="48" t="s">
        <v>1181</v>
      </c>
      <c r="AD276" s="48" t="s">
        <v>1184</v>
      </c>
      <c r="AE276" s="48" t="s">
        <v>1185</v>
      </c>
      <c r="AF276" s="48" t="s">
        <v>1187</v>
      </c>
      <c r="AG276" s="48" t="s">
        <v>1188</v>
      </c>
      <c r="AH276" s="48" t="s">
        <v>1191</v>
      </c>
      <c r="AI276" s="48" t="s">
        <v>1192</v>
      </c>
      <c r="AJ276" s="48" t="s">
        <v>1193</v>
      </c>
      <c r="AK276" s="48" t="s">
        <v>1194</v>
      </c>
      <c r="AL276" s="68" t="s">
        <v>905</v>
      </c>
      <c r="AM276" s="1" t="s">
        <v>1124</v>
      </c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39" ht="15.75" customHeight="1">
      <c r="A277" s="6" t="s">
        <v>1178</v>
      </c>
      <c r="B277" s="7">
        <v>764</v>
      </c>
      <c r="C277" s="7">
        <v>216208</v>
      </c>
      <c r="D277" s="8">
        <v>840003141210620</v>
      </c>
      <c r="E277" s="9">
        <v>43000</v>
      </c>
      <c r="F277" s="6" t="s">
        <v>645</v>
      </c>
      <c r="G277" s="6" t="s">
        <v>643</v>
      </c>
      <c r="H277" s="50" t="s">
        <v>1179</v>
      </c>
      <c r="AB277" s="5">
        <v>26</v>
      </c>
      <c r="AD277" s="5">
        <v>26</v>
      </c>
      <c r="AE277" s="5">
        <v>26</v>
      </c>
      <c r="AL277" s="69">
        <f>SUM(I277:AE277)</f>
        <v>78</v>
      </c>
      <c r="AM277" s="5">
        <f>COUNT(I277:AK277)</f>
        <v>3</v>
      </c>
    </row>
    <row r="278" spans="1:7" ht="15.75" customHeight="1">
      <c r="A278" s="6"/>
      <c r="B278" s="7"/>
      <c r="C278" s="7"/>
      <c r="D278" s="8"/>
      <c r="E278" s="9"/>
      <c r="F278" s="6"/>
      <c r="G278" s="6"/>
    </row>
    <row r="279" spans="1:52" ht="15" customHeight="1">
      <c r="A279" s="1" t="s">
        <v>1</v>
      </c>
      <c r="B279" s="2" t="s">
        <v>5</v>
      </c>
      <c r="C279" s="2" t="s">
        <v>6</v>
      </c>
      <c r="D279" s="3" t="s">
        <v>8</v>
      </c>
      <c r="E279" s="4" t="s">
        <v>9</v>
      </c>
      <c r="F279" s="1" t="s">
        <v>2</v>
      </c>
      <c r="G279" s="1" t="s">
        <v>3</v>
      </c>
      <c r="H279" s="54" t="s">
        <v>10</v>
      </c>
      <c r="I279" s="31" t="s">
        <v>7</v>
      </c>
      <c r="J279" s="1" t="s">
        <v>1061</v>
      </c>
      <c r="K279" s="1" t="s">
        <v>1062</v>
      </c>
      <c r="L279" s="1" t="s">
        <v>1063</v>
      </c>
      <c r="M279" s="1" t="s">
        <v>1064</v>
      </c>
      <c r="N279" s="1" t="s">
        <v>1065</v>
      </c>
      <c r="O279" s="1" t="s">
        <v>1066</v>
      </c>
      <c r="P279" s="1" t="s">
        <v>1067</v>
      </c>
      <c r="Q279" s="1" t="s">
        <v>1068</v>
      </c>
      <c r="R279" s="1" t="s">
        <v>1069</v>
      </c>
      <c r="S279" s="48" t="s">
        <v>1126</v>
      </c>
      <c r="T279" s="48" t="s">
        <v>1125</v>
      </c>
      <c r="U279" s="48" t="s">
        <v>1127</v>
      </c>
      <c r="V279" s="48" t="s">
        <v>1128</v>
      </c>
      <c r="W279" s="48" t="s">
        <v>1129</v>
      </c>
      <c r="X279" s="48" t="s">
        <v>1130</v>
      </c>
      <c r="Y279" s="48" t="s">
        <v>1152</v>
      </c>
      <c r="Z279" s="48" t="s">
        <v>1153</v>
      </c>
      <c r="AA279" s="48" t="s">
        <v>1154</v>
      </c>
      <c r="AB279" s="48" t="s">
        <v>1180</v>
      </c>
      <c r="AC279" s="48" t="s">
        <v>1181</v>
      </c>
      <c r="AD279" s="48" t="s">
        <v>1184</v>
      </c>
      <c r="AE279" s="48" t="s">
        <v>1185</v>
      </c>
      <c r="AF279" s="48" t="s">
        <v>1187</v>
      </c>
      <c r="AG279" s="48" t="s">
        <v>1188</v>
      </c>
      <c r="AH279" s="48" t="s">
        <v>1191</v>
      </c>
      <c r="AI279" s="48" t="s">
        <v>1192</v>
      </c>
      <c r="AJ279" s="48" t="s">
        <v>1193</v>
      </c>
      <c r="AK279" s="48" t="s">
        <v>1194</v>
      </c>
      <c r="AL279" s="68" t="s">
        <v>905</v>
      </c>
      <c r="AM279" s="1" t="s">
        <v>1124</v>
      </c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5.75" customHeight="1">
      <c r="A280" s="30" t="s">
        <v>69</v>
      </c>
      <c r="B280" s="37">
        <v>835</v>
      </c>
      <c r="C280" s="37" t="s">
        <v>985</v>
      </c>
      <c r="D280" s="38">
        <v>840003199828547</v>
      </c>
      <c r="E280" s="39">
        <v>43141</v>
      </c>
      <c r="F280" s="30" t="s">
        <v>800</v>
      </c>
      <c r="G280" s="30" t="s">
        <v>975</v>
      </c>
      <c r="H280" s="50" t="s">
        <v>531</v>
      </c>
      <c r="I280" s="87">
        <v>68</v>
      </c>
      <c r="J280" s="87">
        <v>44</v>
      </c>
      <c r="K280" s="87">
        <v>35</v>
      </c>
      <c r="L280" s="30">
        <v>26</v>
      </c>
      <c r="M280" s="87">
        <v>38</v>
      </c>
      <c r="N280" s="87">
        <v>32</v>
      </c>
      <c r="O280" s="75">
        <v>32</v>
      </c>
      <c r="P280" s="30"/>
      <c r="Q280" s="30"/>
      <c r="R280" s="30"/>
      <c r="S280" s="87">
        <v>50</v>
      </c>
      <c r="T280" s="87">
        <v>50</v>
      </c>
      <c r="U280" s="75">
        <v>28</v>
      </c>
      <c r="V280" s="75">
        <v>28</v>
      </c>
      <c r="W280" s="30"/>
      <c r="X280" s="30"/>
      <c r="Y280" s="30">
        <v>20</v>
      </c>
      <c r="Z280" s="75">
        <v>32</v>
      </c>
      <c r="AA280" s="75">
        <v>32</v>
      </c>
      <c r="AB280" s="75">
        <v>32</v>
      </c>
      <c r="AC280" s="75"/>
      <c r="AD280" s="87">
        <v>38</v>
      </c>
      <c r="AE280" s="75">
        <v>32</v>
      </c>
      <c r="AF280" s="87">
        <v>84</v>
      </c>
      <c r="AG280" s="75"/>
      <c r="AH280" s="75"/>
      <c r="AI280" s="75"/>
      <c r="AJ280" s="87">
        <v>83</v>
      </c>
      <c r="AK280" s="75"/>
      <c r="AL280" s="69">
        <f>SUM(I280:K280)+M280+N280+S280+T280+AD280+AF280+AJ280</f>
        <v>522</v>
      </c>
      <c r="AM280" s="5">
        <f aca="true" t="shared" si="24" ref="AM280:AM299">COUNT(I280:AK280)</f>
        <v>19</v>
      </c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</row>
    <row r="281" spans="1:39" ht="15.75" customHeight="1">
      <c r="A281" s="6" t="s">
        <v>69</v>
      </c>
      <c r="B281" s="7">
        <v>873</v>
      </c>
      <c r="C281" s="7" t="s">
        <v>385</v>
      </c>
      <c r="D281" s="8">
        <v>840003199828580</v>
      </c>
      <c r="E281" s="9">
        <v>43175</v>
      </c>
      <c r="F281" s="6" t="s">
        <v>386</v>
      </c>
      <c r="G281" s="6" t="s">
        <v>387</v>
      </c>
      <c r="H281" s="50" t="s">
        <v>87</v>
      </c>
      <c r="I281" s="30">
        <v>40</v>
      </c>
      <c r="L281" s="5">
        <v>15</v>
      </c>
      <c r="M281" s="5">
        <v>25</v>
      </c>
      <c r="N281" s="5">
        <v>22</v>
      </c>
      <c r="O281" s="5">
        <v>12</v>
      </c>
      <c r="P281" s="5">
        <v>32</v>
      </c>
      <c r="Q281" s="5">
        <v>32</v>
      </c>
      <c r="R281" s="5">
        <v>40</v>
      </c>
      <c r="AL281" s="69">
        <f>SUM(I281:AE281)</f>
        <v>218</v>
      </c>
      <c r="AM281" s="5">
        <f t="shared" si="24"/>
        <v>8</v>
      </c>
    </row>
    <row r="282" spans="1:39" ht="15.75" customHeight="1">
      <c r="A282" s="6" t="s">
        <v>69</v>
      </c>
      <c r="B282" s="7">
        <v>1811</v>
      </c>
      <c r="C282" s="7">
        <v>4274741</v>
      </c>
      <c r="D282" s="8">
        <v>840003128636348</v>
      </c>
      <c r="E282" s="9">
        <v>43141</v>
      </c>
      <c r="F282" s="6" t="s">
        <v>349</v>
      </c>
      <c r="G282" s="6" t="s">
        <v>350</v>
      </c>
      <c r="H282" s="50" t="s">
        <v>351</v>
      </c>
      <c r="I282" s="30">
        <v>24</v>
      </c>
      <c r="K282" s="5">
        <v>15</v>
      </c>
      <c r="S282" s="5">
        <v>15</v>
      </c>
      <c r="T282" s="5">
        <v>20</v>
      </c>
      <c r="U282" s="5">
        <v>15</v>
      </c>
      <c r="V282" s="5">
        <v>15</v>
      </c>
      <c r="Y282" s="5">
        <v>16</v>
      </c>
      <c r="AD282" s="5">
        <v>25</v>
      </c>
      <c r="AE282" s="5">
        <v>10</v>
      </c>
      <c r="AF282" s="5">
        <v>30</v>
      </c>
      <c r="AL282" s="69">
        <f>SUM(I282:AF282)</f>
        <v>185</v>
      </c>
      <c r="AM282" s="5">
        <f t="shared" si="24"/>
        <v>10</v>
      </c>
    </row>
    <row r="283" spans="1:39" ht="15.75" customHeight="1">
      <c r="A283" s="6" t="s">
        <v>69</v>
      </c>
      <c r="B283" s="7">
        <v>801</v>
      </c>
      <c r="C283" s="7" t="s">
        <v>235</v>
      </c>
      <c r="D283" s="8">
        <v>840003149345369</v>
      </c>
      <c r="E283" s="9">
        <v>43193</v>
      </c>
      <c r="F283" s="6" t="s">
        <v>236</v>
      </c>
      <c r="G283" s="6" t="s">
        <v>237</v>
      </c>
      <c r="H283" s="50" t="s">
        <v>238</v>
      </c>
      <c r="I283" s="30">
        <v>16</v>
      </c>
      <c r="K283" s="5">
        <v>10</v>
      </c>
      <c r="M283" s="5">
        <v>12</v>
      </c>
      <c r="N283" s="5">
        <v>10</v>
      </c>
      <c r="O283" s="5">
        <v>10</v>
      </c>
      <c r="P283" s="5">
        <v>10</v>
      </c>
      <c r="Q283" s="5">
        <v>20</v>
      </c>
      <c r="R283" s="5">
        <v>24</v>
      </c>
      <c r="AD283" s="5">
        <v>12</v>
      </c>
      <c r="AE283" s="5">
        <v>22</v>
      </c>
      <c r="AL283" s="69">
        <f>SUM(I283:AE283)</f>
        <v>146</v>
      </c>
      <c r="AM283" s="5">
        <f t="shared" si="24"/>
        <v>10</v>
      </c>
    </row>
    <row r="284" spans="1:39" ht="15.75" customHeight="1">
      <c r="A284" s="6" t="s">
        <v>69</v>
      </c>
      <c r="B284" s="7" t="s">
        <v>1164</v>
      </c>
      <c r="C284" s="7">
        <v>4280137</v>
      </c>
      <c r="D284" s="8">
        <v>840003144447709</v>
      </c>
      <c r="E284" s="9">
        <v>43249</v>
      </c>
      <c r="F284" s="6" t="s">
        <v>1162</v>
      </c>
      <c r="G284" s="6" t="s">
        <v>1157</v>
      </c>
      <c r="H284" s="50" t="s">
        <v>1165</v>
      </c>
      <c r="Z284" s="5">
        <v>20</v>
      </c>
      <c r="AA284" s="5">
        <v>20</v>
      </c>
      <c r="AB284" s="5">
        <v>6</v>
      </c>
      <c r="AD284" s="5">
        <v>10</v>
      </c>
      <c r="AE284" s="5">
        <v>10</v>
      </c>
      <c r="AF284" s="5">
        <v>16</v>
      </c>
      <c r="AH284" s="5">
        <v>20</v>
      </c>
      <c r="AI284" s="5">
        <v>16</v>
      </c>
      <c r="AJ284" s="5">
        <v>12</v>
      </c>
      <c r="AL284" s="69">
        <f>SUM(I284:AJ284)</f>
        <v>130</v>
      </c>
      <c r="AM284" s="5">
        <f t="shared" si="24"/>
        <v>9</v>
      </c>
    </row>
    <row r="285" spans="1:39" ht="15.75" customHeight="1">
      <c r="A285" s="6" t="s">
        <v>69</v>
      </c>
      <c r="B285" s="7">
        <v>110</v>
      </c>
      <c r="C285" s="7" t="s">
        <v>414</v>
      </c>
      <c r="D285" s="8">
        <v>840003145421088</v>
      </c>
      <c r="E285" s="9">
        <v>43110</v>
      </c>
      <c r="F285" s="6" t="s">
        <v>415</v>
      </c>
      <c r="G285" s="6" t="s">
        <v>416</v>
      </c>
      <c r="H285" s="50" t="s">
        <v>417</v>
      </c>
      <c r="I285" s="30">
        <v>20</v>
      </c>
      <c r="P285" s="5">
        <v>16</v>
      </c>
      <c r="S285" s="5">
        <v>20</v>
      </c>
      <c r="T285" s="5">
        <v>15</v>
      </c>
      <c r="U285" s="5">
        <v>12</v>
      </c>
      <c r="V285" s="5">
        <v>12</v>
      </c>
      <c r="Y285" s="5">
        <v>12</v>
      </c>
      <c r="AL285" s="69">
        <f>SUM(I285:AE285)</f>
        <v>107</v>
      </c>
      <c r="AM285" s="5">
        <f t="shared" si="24"/>
        <v>7</v>
      </c>
    </row>
    <row r="286" spans="1:39" ht="15.75" customHeight="1">
      <c r="A286" s="6" t="s">
        <v>69</v>
      </c>
      <c r="B286" s="7">
        <v>8111</v>
      </c>
      <c r="C286" s="7" t="s">
        <v>612</v>
      </c>
      <c r="E286" s="9">
        <v>43222</v>
      </c>
      <c r="F286" s="6" t="s">
        <v>487</v>
      </c>
      <c r="G286" s="6" t="s">
        <v>608</v>
      </c>
      <c r="H286" s="50" t="s">
        <v>531</v>
      </c>
      <c r="I286" s="30">
        <v>25</v>
      </c>
      <c r="K286" s="5">
        <v>12</v>
      </c>
      <c r="Y286" s="5">
        <v>62</v>
      </c>
      <c r="AL286" s="69">
        <f>SUM(I286:AE286)</f>
        <v>99</v>
      </c>
      <c r="AM286" s="5">
        <f t="shared" si="24"/>
        <v>3</v>
      </c>
    </row>
    <row r="287" spans="1:39" ht="15.75" customHeight="1">
      <c r="A287" s="6" t="s">
        <v>69</v>
      </c>
      <c r="B287" s="7">
        <v>845</v>
      </c>
      <c r="C287" s="7">
        <v>4271881</v>
      </c>
      <c r="E287" s="9">
        <v>43147</v>
      </c>
      <c r="F287" s="6" t="s">
        <v>609</v>
      </c>
      <c r="G287" s="6" t="s">
        <v>608</v>
      </c>
      <c r="H287" s="50" t="s">
        <v>531</v>
      </c>
      <c r="I287" s="30">
        <v>40</v>
      </c>
      <c r="K287" s="5">
        <v>20</v>
      </c>
      <c r="Y287" s="5">
        <v>34</v>
      </c>
      <c r="AL287" s="69">
        <f>SUM(I287:AE287)</f>
        <v>94</v>
      </c>
      <c r="AM287" s="5">
        <f t="shared" si="24"/>
        <v>3</v>
      </c>
    </row>
    <row r="288" spans="1:39" ht="15.75" customHeight="1">
      <c r="A288" s="6" t="s">
        <v>69</v>
      </c>
      <c r="B288" s="7" t="s">
        <v>1111</v>
      </c>
      <c r="C288" s="7"/>
      <c r="D288" s="8">
        <v>840003201520221</v>
      </c>
      <c r="E288" s="9">
        <v>43200</v>
      </c>
      <c r="F288" s="6" t="s">
        <v>1091</v>
      </c>
      <c r="G288" s="6" t="s">
        <v>1092</v>
      </c>
      <c r="H288" s="50" t="s">
        <v>592</v>
      </c>
      <c r="L288" s="5">
        <v>6</v>
      </c>
      <c r="AC288" s="5">
        <v>26</v>
      </c>
      <c r="AG288" s="5">
        <v>32</v>
      </c>
      <c r="AL288" s="69">
        <f>SUM(I288:AG288)</f>
        <v>64</v>
      </c>
      <c r="AM288" s="5">
        <f t="shared" si="24"/>
        <v>3</v>
      </c>
    </row>
    <row r="289" spans="1:39" ht="15.75" customHeight="1">
      <c r="A289" s="6" t="s">
        <v>69</v>
      </c>
      <c r="B289" s="7" t="s">
        <v>223</v>
      </c>
      <c r="C289" s="7">
        <v>4275557</v>
      </c>
      <c r="D289" s="8">
        <v>840003004446951</v>
      </c>
      <c r="E289" s="9">
        <v>43235</v>
      </c>
      <c r="F289" s="6" t="s">
        <v>224</v>
      </c>
      <c r="G289" s="6" t="s">
        <v>225</v>
      </c>
      <c r="H289" s="50" t="s">
        <v>226</v>
      </c>
      <c r="I289" s="30">
        <v>20</v>
      </c>
      <c r="N289" s="5">
        <v>6</v>
      </c>
      <c r="O289" s="5">
        <v>16</v>
      </c>
      <c r="U289" s="5">
        <v>10</v>
      </c>
      <c r="V289" s="5">
        <v>10</v>
      </c>
      <c r="AL289" s="69">
        <f aca="true" t="shared" si="25" ref="AL289:AL299">SUM(I289:AE289)</f>
        <v>62</v>
      </c>
      <c r="AM289" s="5">
        <f t="shared" si="24"/>
        <v>5</v>
      </c>
    </row>
    <row r="290" spans="1:39" ht="15.75" customHeight="1">
      <c r="A290" s="6" t="s">
        <v>69</v>
      </c>
      <c r="B290" s="7">
        <v>805</v>
      </c>
      <c r="C290" s="7" t="s">
        <v>477</v>
      </c>
      <c r="D290" s="8">
        <v>840003008585269</v>
      </c>
      <c r="E290" s="9">
        <v>43176</v>
      </c>
      <c r="F290" s="6" t="s">
        <v>478</v>
      </c>
      <c r="G290" s="6" t="s">
        <v>479</v>
      </c>
      <c r="H290" s="50" t="s">
        <v>238</v>
      </c>
      <c r="I290" s="30">
        <v>58</v>
      </c>
      <c r="AL290" s="69">
        <f t="shared" si="25"/>
        <v>58</v>
      </c>
      <c r="AM290" s="5">
        <f t="shared" si="24"/>
        <v>1</v>
      </c>
    </row>
    <row r="291" spans="1:39" ht="15.75" customHeight="1">
      <c r="A291" s="6" t="s">
        <v>69</v>
      </c>
      <c r="B291" s="7" t="s">
        <v>336</v>
      </c>
      <c r="C291" s="7" t="s">
        <v>337</v>
      </c>
      <c r="D291" s="8">
        <v>840003005100476</v>
      </c>
      <c r="E291" s="9">
        <v>43132</v>
      </c>
      <c r="F291" s="6" t="s">
        <v>338</v>
      </c>
      <c r="G291" s="6" t="s">
        <v>339</v>
      </c>
      <c r="H291" s="50" t="s">
        <v>340</v>
      </c>
      <c r="I291" s="30">
        <v>16</v>
      </c>
      <c r="J291" s="5">
        <v>30</v>
      </c>
      <c r="AL291" s="69">
        <f t="shared" si="25"/>
        <v>46</v>
      </c>
      <c r="AM291" s="5">
        <f t="shared" si="24"/>
        <v>2</v>
      </c>
    </row>
    <row r="292" spans="1:39" ht="15.75" customHeight="1">
      <c r="A292" s="6" t="s">
        <v>69</v>
      </c>
      <c r="B292" s="7">
        <v>8120</v>
      </c>
      <c r="C292" s="7" t="s">
        <v>532</v>
      </c>
      <c r="D292" s="8">
        <v>840003199828565</v>
      </c>
      <c r="E292" s="9">
        <v>43232</v>
      </c>
      <c r="F292" s="6" t="s">
        <v>529</v>
      </c>
      <c r="G292" s="6" t="s">
        <v>530</v>
      </c>
      <c r="H292" s="50" t="s">
        <v>533</v>
      </c>
      <c r="I292" s="30">
        <v>30</v>
      </c>
      <c r="Y292" s="5">
        <v>10</v>
      </c>
      <c r="AL292" s="69">
        <f t="shared" si="25"/>
        <v>40</v>
      </c>
      <c r="AM292" s="5">
        <f t="shared" si="24"/>
        <v>2</v>
      </c>
    </row>
    <row r="293" spans="1:39" ht="15.75" customHeight="1">
      <c r="A293" s="6" t="s">
        <v>69</v>
      </c>
      <c r="B293" s="7" t="s">
        <v>594</v>
      </c>
      <c r="C293" s="7">
        <v>4275045</v>
      </c>
      <c r="D293" s="8">
        <v>840003130065389</v>
      </c>
      <c r="E293" s="9">
        <v>43197</v>
      </c>
      <c r="F293" s="6" t="s">
        <v>45</v>
      </c>
      <c r="G293" s="6" t="s">
        <v>588</v>
      </c>
      <c r="H293" s="50" t="s">
        <v>340</v>
      </c>
      <c r="I293" s="30">
        <v>32</v>
      </c>
      <c r="AL293" s="69">
        <f t="shared" si="25"/>
        <v>32</v>
      </c>
      <c r="AM293" s="5">
        <f t="shared" si="24"/>
        <v>1</v>
      </c>
    </row>
    <row r="294" spans="1:39" ht="15.75" customHeight="1">
      <c r="A294" s="6" t="s">
        <v>69</v>
      </c>
      <c r="B294" s="7" t="s">
        <v>763</v>
      </c>
      <c r="C294" s="7" t="s">
        <v>1097</v>
      </c>
      <c r="D294" s="8">
        <v>840003139584418</v>
      </c>
      <c r="E294" s="9">
        <v>43154</v>
      </c>
      <c r="F294" s="6" t="s">
        <v>1091</v>
      </c>
      <c r="G294" s="6" t="s">
        <v>1092</v>
      </c>
      <c r="H294" s="50" t="s">
        <v>1098</v>
      </c>
      <c r="K294" s="5">
        <v>10</v>
      </c>
      <c r="AL294" s="69">
        <f t="shared" si="25"/>
        <v>10</v>
      </c>
      <c r="AM294" s="5">
        <f t="shared" si="24"/>
        <v>1</v>
      </c>
    </row>
    <row r="295" spans="1:39" ht="15.75" customHeight="1">
      <c r="A295" s="6" t="s">
        <v>69</v>
      </c>
      <c r="B295" s="7" t="s">
        <v>144</v>
      </c>
      <c r="C295" s="7" t="s">
        <v>145</v>
      </c>
      <c r="D295" s="8">
        <v>840003004470828</v>
      </c>
      <c r="E295" s="9">
        <v>43171</v>
      </c>
      <c r="F295" s="6" t="s">
        <v>146</v>
      </c>
      <c r="G295" s="6" t="s">
        <v>147</v>
      </c>
      <c r="H295" s="50" t="s">
        <v>148</v>
      </c>
      <c r="I295" s="30">
        <v>8</v>
      </c>
      <c r="AL295" s="69">
        <f t="shared" si="25"/>
        <v>8</v>
      </c>
      <c r="AM295" s="5">
        <f t="shared" si="24"/>
        <v>1</v>
      </c>
    </row>
    <row r="296" spans="1:39" ht="15.75" customHeight="1">
      <c r="A296" s="6" t="s">
        <v>69</v>
      </c>
      <c r="B296" s="7">
        <v>88</v>
      </c>
      <c r="C296" s="7" t="s">
        <v>631</v>
      </c>
      <c r="D296" s="8">
        <v>840003139584425</v>
      </c>
      <c r="E296" s="9">
        <v>43273</v>
      </c>
      <c r="F296" s="6" t="s">
        <v>626</v>
      </c>
      <c r="G296" s="6" t="s">
        <v>624</v>
      </c>
      <c r="H296" s="50" t="s">
        <v>632</v>
      </c>
      <c r="AL296" s="69">
        <f t="shared" si="25"/>
        <v>0</v>
      </c>
      <c r="AM296" s="5">
        <f t="shared" si="24"/>
        <v>0</v>
      </c>
    </row>
    <row r="297" spans="1:39" ht="15.75" customHeight="1">
      <c r="A297" s="6" t="s">
        <v>69</v>
      </c>
      <c r="B297" s="7" t="s">
        <v>70</v>
      </c>
      <c r="C297" s="7" t="s">
        <v>71</v>
      </c>
      <c r="D297" s="8">
        <v>840003013813012</v>
      </c>
      <c r="E297" s="9">
        <v>43213</v>
      </c>
      <c r="F297" s="6" t="s">
        <v>66</v>
      </c>
      <c r="G297" s="6" t="s">
        <v>67</v>
      </c>
      <c r="H297" s="50" t="s">
        <v>72</v>
      </c>
      <c r="AL297" s="69">
        <f t="shared" si="25"/>
        <v>0</v>
      </c>
      <c r="AM297" s="5">
        <f t="shared" si="24"/>
        <v>0</v>
      </c>
    </row>
    <row r="298" spans="1:39" ht="15.75" customHeight="1">
      <c r="A298" s="6" t="s">
        <v>69</v>
      </c>
      <c r="B298" s="7" t="s">
        <v>514</v>
      </c>
      <c r="C298" s="7" t="s">
        <v>515</v>
      </c>
      <c r="D298" s="8">
        <v>840003114447772</v>
      </c>
      <c r="E298" s="9">
        <v>43202</v>
      </c>
      <c r="F298" s="6" t="s">
        <v>516</v>
      </c>
      <c r="G298" s="6" t="s">
        <v>512</v>
      </c>
      <c r="H298" s="50" t="s">
        <v>87</v>
      </c>
      <c r="AL298" s="69">
        <f t="shared" si="25"/>
        <v>0</v>
      </c>
      <c r="AM298" s="5">
        <f t="shared" si="24"/>
        <v>0</v>
      </c>
    </row>
    <row r="299" spans="1:39" ht="15.75" customHeight="1">
      <c r="A299" s="6" t="s">
        <v>69</v>
      </c>
      <c r="B299" s="7">
        <v>1822</v>
      </c>
      <c r="C299" s="7">
        <v>4275013</v>
      </c>
      <c r="D299" s="8">
        <v>840003128636436</v>
      </c>
      <c r="E299" s="9">
        <v>43175</v>
      </c>
      <c r="F299" s="6" t="s">
        <v>353</v>
      </c>
      <c r="G299" s="6" t="s">
        <v>350</v>
      </c>
      <c r="H299" s="50" t="s">
        <v>355</v>
      </c>
      <c r="AL299" s="69">
        <f t="shared" si="25"/>
        <v>0</v>
      </c>
      <c r="AM299" s="5">
        <f t="shared" si="24"/>
        <v>0</v>
      </c>
    </row>
    <row r="300" spans="1:7" ht="15.75" customHeight="1">
      <c r="A300" s="6"/>
      <c r="B300" s="7"/>
      <c r="C300" s="7"/>
      <c r="D300" s="8"/>
      <c r="E300" s="9"/>
      <c r="F300" s="6"/>
      <c r="G300" s="6"/>
    </row>
    <row r="301" spans="1:52" ht="15.75" customHeight="1">
      <c r="A301" s="1" t="s">
        <v>1</v>
      </c>
      <c r="B301" s="2" t="s">
        <v>5</v>
      </c>
      <c r="C301" s="2" t="s">
        <v>6</v>
      </c>
      <c r="D301" s="3" t="s">
        <v>8</v>
      </c>
      <c r="E301" s="4" t="s">
        <v>9</v>
      </c>
      <c r="F301" s="1" t="s">
        <v>2</v>
      </c>
      <c r="G301" s="1" t="s">
        <v>3</v>
      </c>
      <c r="H301" s="54" t="s">
        <v>10</v>
      </c>
      <c r="I301" s="31" t="s">
        <v>7</v>
      </c>
      <c r="J301" s="1" t="s">
        <v>1061</v>
      </c>
      <c r="K301" s="1" t="s">
        <v>1062</v>
      </c>
      <c r="L301" s="1" t="s">
        <v>1063</v>
      </c>
      <c r="M301" s="1" t="s">
        <v>1064</v>
      </c>
      <c r="N301" s="1" t="s">
        <v>1065</v>
      </c>
      <c r="O301" s="1" t="s">
        <v>1066</v>
      </c>
      <c r="P301" s="1" t="s">
        <v>1067</v>
      </c>
      <c r="Q301" s="1" t="s">
        <v>1068</v>
      </c>
      <c r="R301" s="1" t="s">
        <v>1069</v>
      </c>
      <c r="S301" s="48" t="s">
        <v>1126</v>
      </c>
      <c r="T301" s="48" t="s">
        <v>1125</v>
      </c>
      <c r="U301" s="48" t="s">
        <v>1127</v>
      </c>
      <c r="V301" s="48" t="s">
        <v>1128</v>
      </c>
      <c r="W301" s="48" t="s">
        <v>1129</v>
      </c>
      <c r="X301" s="48" t="s">
        <v>1130</v>
      </c>
      <c r="Y301" s="48" t="s">
        <v>1152</v>
      </c>
      <c r="Z301" s="48" t="s">
        <v>1153</v>
      </c>
      <c r="AA301" s="48" t="s">
        <v>1154</v>
      </c>
      <c r="AB301" s="48" t="s">
        <v>1180</v>
      </c>
      <c r="AC301" s="48" t="s">
        <v>1181</v>
      </c>
      <c r="AD301" s="48" t="s">
        <v>1184</v>
      </c>
      <c r="AE301" s="48" t="s">
        <v>1185</v>
      </c>
      <c r="AF301" s="48" t="s">
        <v>1187</v>
      </c>
      <c r="AG301" s="48" t="s">
        <v>1188</v>
      </c>
      <c r="AH301" s="48" t="s">
        <v>1191</v>
      </c>
      <c r="AI301" s="48" t="s">
        <v>1192</v>
      </c>
      <c r="AJ301" s="48" t="s">
        <v>1193</v>
      </c>
      <c r="AK301" s="48" t="s">
        <v>1194</v>
      </c>
      <c r="AL301" s="68" t="s">
        <v>905</v>
      </c>
      <c r="AM301" s="1" t="s">
        <v>1124</v>
      </c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39" ht="15.75" customHeight="1">
      <c r="A302" s="6" t="s">
        <v>73</v>
      </c>
      <c r="B302" s="7" t="s">
        <v>289</v>
      </c>
      <c r="C302" s="7" t="s">
        <v>290</v>
      </c>
      <c r="D302" s="8">
        <v>840003199828704</v>
      </c>
      <c r="E302" s="9">
        <v>43195</v>
      </c>
      <c r="F302" s="6" t="s">
        <v>291</v>
      </c>
      <c r="G302" s="6" t="s">
        <v>292</v>
      </c>
      <c r="H302" s="50" t="s">
        <v>87</v>
      </c>
      <c r="I302" s="30">
        <v>30</v>
      </c>
      <c r="J302" s="5">
        <v>34</v>
      </c>
      <c r="L302" s="5">
        <v>32</v>
      </c>
      <c r="S302" s="5">
        <v>44</v>
      </c>
      <c r="T302" s="5">
        <v>20</v>
      </c>
      <c r="U302" s="5">
        <v>40</v>
      </c>
      <c r="V302" s="5">
        <v>56</v>
      </c>
      <c r="Y302" s="5">
        <v>28</v>
      </c>
      <c r="Z302" s="5">
        <v>96</v>
      </c>
      <c r="AA302" s="5">
        <v>86</v>
      </c>
      <c r="AL302" s="69">
        <f>SUM(I302:AC302)</f>
        <v>466</v>
      </c>
      <c r="AM302" s="5">
        <f aca="true" t="shared" si="26" ref="AM302:AM317">COUNT(I302:AK302)</f>
        <v>10</v>
      </c>
    </row>
    <row r="303" spans="1:39" ht="15.75" customHeight="1">
      <c r="A303" s="6" t="s">
        <v>73</v>
      </c>
      <c r="B303" s="7" t="s">
        <v>74</v>
      </c>
      <c r="C303" s="7" t="s">
        <v>75</v>
      </c>
      <c r="D303" s="8">
        <v>840003008585109</v>
      </c>
      <c r="E303" s="9">
        <v>43189</v>
      </c>
      <c r="F303" s="6" t="s">
        <v>76</v>
      </c>
      <c r="G303" s="6" t="s">
        <v>67</v>
      </c>
      <c r="H303" s="50" t="s">
        <v>77</v>
      </c>
      <c r="I303" s="87">
        <v>30</v>
      </c>
      <c r="J303" s="86">
        <v>20</v>
      </c>
      <c r="L303" s="5">
        <v>6</v>
      </c>
      <c r="S303" s="86">
        <v>28</v>
      </c>
      <c r="T303" s="86">
        <v>38</v>
      </c>
      <c r="U303" s="86">
        <v>56</v>
      </c>
      <c r="V303" s="86">
        <v>40</v>
      </c>
      <c r="Y303" s="86">
        <v>25</v>
      </c>
      <c r="AC303" s="86">
        <v>78</v>
      </c>
      <c r="AF303" s="86">
        <v>25</v>
      </c>
      <c r="AJ303" s="86">
        <v>25</v>
      </c>
      <c r="AL303" s="69">
        <f>SUM(S303:AJ303)+I303+J303</f>
        <v>365</v>
      </c>
      <c r="AM303" s="5">
        <f t="shared" si="26"/>
        <v>11</v>
      </c>
    </row>
    <row r="304" spans="1:39" ht="15.75" customHeight="1">
      <c r="A304" s="6" t="s">
        <v>73</v>
      </c>
      <c r="B304" s="7" t="s">
        <v>583</v>
      </c>
      <c r="C304" s="7" t="s">
        <v>584</v>
      </c>
      <c r="D304" s="8">
        <v>840003142294901</v>
      </c>
      <c r="E304" s="9">
        <v>43163</v>
      </c>
      <c r="F304" s="6" t="s">
        <v>585</v>
      </c>
      <c r="G304" s="6" t="s">
        <v>582</v>
      </c>
      <c r="H304" s="50" t="s">
        <v>586</v>
      </c>
      <c r="I304" s="87">
        <v>20</v>
      </c>
      <c r="J304" s="67">
        <v>12</v>
      </c>
      <c r="S304" s="86">
        <v>15</v>
      </c>
      <c r="T304" s="86">
        <v>15</v>
      </c>
      <c r="U304" s="5">
        <v>6</v>
      </c>
      <c r="V304" s="86">
        <v>24</v>
      </c>
      <c r="Z304" s="86">
        <v>24</v>
      </c>
      <c r="AA304" s="86">
        <v>40</v>
      </c>
      <c r="AF304" s="86">
        <v>73</v>
      </c>
      <c r="AH304" s="86">
        <v>22</v>
      </c>
      <c r="AI304" s="86">
        <v>22</v>
      </c>
      <c r="AJ304" s="86">
        <v>40</v>
      </c>
      <c r="AL304" s="69">
        <f>SUM(V304:AJ304)+S304+T304+I304</f>
        <v>295</v>
      </c>
      <c r="AM304" s="5">
        <f t="shared" si="26"/>
        <v>12</v>
      </c>
    </row>
    <row r="305" spans="1:39" ht="15.75" customHeight="1">
      <c r="A305" s="6" t="s">
        <v>73</v>
      </c>
      <c r="B305" s="7">
        <v>805</v>
      </c>
      <c r="C305" s="7" t="s">
        <v>587</v>
      </c>
      <c r="D305" s="8">
        <v>840003200173933</v>
      </c>
      <c r="E305" s="9">
        <v>43229</v>
      </c>
      <c r="F305" s="6" t="s">
        <v>45</v>
      </c>
      <c r="G305" s="6" t="s">
        <v>588</v>
      </c>
      <c r="H305" s="50" t="s">
        <v>589</v>
      </c>
      <c r="I305" s="30">
        <v>36</v>
      </c>
      <c r="K305" s="5">
        <v>18</v>
      </c>
      <c r="P305" s="5">
        <v>16</v>
      </c>
      <c r="Q305" s="5">
        <v>6</v>
      </c>
      <c r="R305" s="5">
        <v>40</v>
      </c>
      <c r="S305" s="5">
        <v>20</v>
      </c>
      <c r="T305" s="5">
        <v>34</v>
      </c>
      <c r="Y305" s="5">
        <v>6</v>
      </c>
      <c r="AD305" s="5">
        <v>44</v>
      </c>
      <c r="AE305" s="5">
        <v>38</v>
      </c>
      <c r="AL305" s="69">
        <f>SUM(I305:AF305)</f>
        <v>258</v>
      </c>
      <c r="AM305" s="5">
        <f t="shared" si="26"/>
        <v>10</v>
      </c>
    </row>
    <row r="306" spans="1:39" ht="15.75" customHeight="1">
      <c r="A306" s="6" t="s">
        <v>73</v>
      </c>
      <c r="B306" s="7" t="s">
        <v>979</v>
      </c>
      <c r="C306" s="7" t="s">
        <v>980</v>
      </c>
      <c r="D306" s="8">
        <v>840003145976418</v>
      </c>
      <c r="E306" s="9">
        <v>43191</v>
      </c>
      <c r="F306" s="6" t="s">
        <v>981</v>
      </c>
      <c r="G306" s="6" t="s">
        <v>975</v>
      </c>
      <c r="H306" s="50" t="s">
        <v>783</v>
      </c>
      <c r="I306" s="87">
        <v>25</v>
      </c>
      <c r="J306" s="86">
        <v>16</v>
      </c>
      <c r="K306" s="5">
        <v>15</v>
      </c>
      <c r="L306" s="5">
        <v>10</v>
      </c>
      <c r="N306" s="86">
        <v>32</v>
      </c>
      <c r="O306" s="86">
        <v>32</v>
      </c>
      <c r="S306" s="86">
        <v>16</v>
      </c>
      <c r="T306" s="86">
        <v>16</v>
      </c>
      <c r="U306" s="86">
        <v>18</v>
      </c>
      <c r="V306" s="5">
        <v>6</v>
      </c>
      <c r="Y306" s="67">
        <v>15</v>
      </c>
      <c r="Z306" s="86">
        <v>40</v>
      </c>
      <c r="AA306" s="86">
        <v>24</v>
      </c>
      <c r="AB306" s="67"/>
      <c r="AC306" s="67"/>
      <c r="AD306" s="67"/>
      <c r="AE306" s="67"/>
      <c r="AF306" s="67"/>
      <c r="AG306" s="67"/>
      <c r="AH306" s="67"/>
      <c r="AI306" s="67"/>
      <c r="AJ306" s="86">
        <v>20</v>
      </c>
      <c r="AK306" s="67"/>
      <c r="AL306" s="69">
        <f>AJ306+Z306+AA306+SUM(N306:U306)+I306+J306</f>
        <v>239</v>
      </c>
      <c r="AM306" s="5">
        <f t="shared" si="26"/>
        <v>14</v>
      </c>
    </row>
    <row r="307" spans="1:39" ht="15.75" customHeight="1">
      <c r="A307" s="6" t="s">
        <v>73</v>
      </c>
      <c r="B307" s="7">
        <v>876</v>
      </c>
      <c r="C307" s="7" t="s">
        <v>1077</v>
      </c>
      <c r="D307" s="8">
        <v>840003199828536</v>
      </c>
      <c r="E307" s="9">
        <v>43177</v>
      </c>
      <c r="F307" s="6" t="s">
        <v>928</v>
      </c>
      <c r="G307" s="6" t="s">
        <v>237</v>
      </c>
      <c r="H307" s="50" t="s">
        <v>531</v>
      </c>
      <c r="K307" s="5">
        <v>12</v>
      </c>
      <c r="M307" s="5">
        <v>32</v>
      </c>
      <c r="N307" s="5">
        <v>20</v>
      </c>
      <c r="O307" s="5">
        <v>20</v>
      </c>
      <c r="P307" s="5">
        <v>12</v>
      </c>
      <c r="Q307" s="5">
        <v>12</v>
      </c>
      <c r="R307" s="5">
        <v>18</v>
      </c>
      <c r="AL307" s="69">
        <f>SUM(I307:AE307)</f>
        <v>126</v>
      </c>
      <c r="AM307" s="5">
        <f t="shared" si="26"/>
        <v>7</v>
      </c>
    </row>
    <row r="308" spans="1:39" ht="15" customHeight="1">
      <c r="A308" s="6" t="s">
        <v>73</v>
      </c>
      <c r="B308" s="7" t="s">
        <v>259</v>
      </c>
      <c r="C308" s="7" t="s">
        <v>1155</v>
      </c>
      <c r="D308" s="8">
        <v>840003144447707</v>
      </c>
      <c r="E308" s="9">
        <v>43194</v>
      </c>
      <c r="F308" s="6" t="s">
        <v>1156</v>
      </c>
      <c r="G308" s="6" t="s">
        <v>1157</v>
      </c>
      <c r="H308" s="50" t="s">
        <v>1158</v>
      </c>
      <c r="Z308" s="5">
        <v>6</v>
      </c>
      <c r="AA308" s="5">
        <v>6</v>
      </c>
      <c r="AB308" s="5">
        <v>20</v>
      </c>
      <c r="AD308" s="5">
        <v>30</v>
      </c>
      <c r="AE308" s="5">
        <v>12</v>
      </c>
      <c r="AF308" s="5">
        <v>12</v>
      </c>
      <c r="AH308" s="5">
        <v>10</v>
      </c>
      <c r="AI308" s="5">
        <v>10</v>
      </c>
      <c r="AJ308" s="5">
        <v>15</v>
      </c>
      <c r="AL308" s="69">
        <f>SUM(I308:AJ308)</f>
        <v>121</v>
      </c>
      <c r="AM308" s="5">
        <f t="shared" si="26"/>
        <v>9</v>
      </c>
    </row>
    <row r="309" spans="1:39" ht="15.75" customHeight="1">
      <c r="A309" s="6" t="s">
        <v>73</v>
      </c>
      <c r="B309" s="7">
        <v>850</v>
      </c>
      <c r="C309" s="7" t="s">
        <v>607</v>
      </c>
      <c r="E309" s="9">
        <v>43154</v>
      </c>
      <c r="F309" s="6" t="s">
        <v>247</v>
      </c>
      <c r="G309" s="6" t="s">
        <v>608</v>
      </c>
      <c r="H309" s="50" t="s">
        <v>531</v>
      </c>
      <c r="I309" s="30">
        <v>50</v>
      </c>
      <c r="K309" s="5">
        <v>25</v>
      </c>
      <c r="Y309" s="5">
        <v>32</v>
      </c>
      <c r="AL309" s="69">
        <f aca="true" t="shared" si="27" ref="AL309:AL317">SUM(I309:AE309)</f>
        <v>107</v>
      </c>
      <c r="AM309" s="5">
        <f t="shared" si="26"/>
        <v>3</v>
      </c>
    </row>
    <row r="310" spans="1:39" ht="15.75" customHeight="1">
      <c r="A310" s="6" t="s">
        <v>73</v>
      </c>
      <c r="B310" s="7" t="s">
        <v>366</v>
      </c>
      <c r="C310" s="7" t="s">
        <v>367</v>
      </c>
      <c r="D310" s="8">
        <v>840003200055201</v>
      </c>
      <c r="E310" s="9">
        <v>43179</v>
      </c>
      <c r="F310" s="6" t="s">
        <v>368</v>
      </c>
      <c r="G310" s="6" t="s">
        <v>350</v>
      </c>
      <c r="H310" s="50" t="s">
        <v>243</v>
      </c>
      <c r="I310" s="30">
        <v>24</v>
      </c>
      <c r="Y310" s="5">
        <v>15</v>
      </c>
      <c r="Z310" s="5">
        <v>18</v>
      </c>
      <c r="AA310" s="5">
        <v>12</v>
      </c>
      <c r="AL310" s="69">
        <f t="shared" si="27"/>
        <v>69</v>
      </c>
      <c r="AM310" s="5">
        <f t="shared" si="26"/>
        <v>4</v>
      </c>
    </row>
    <row r="311" spans="1:39" ht="15.75" customHeight="1">
      <c r="A311" s="6" t="s">
        <v>73</v>
      </c>
      <c r="B311" s="7" t="s">
        <v>331</v>
      </c>
      <c r="C311" s="7" t="s">
        <v>332</v>
      </c>
      <c r="D311" s="8">
        <v>840003143259018</v>
      </c>
      <c r="E311" s="9">
        <v>43236</v>
      </c>
      <c r="F311" s="6" t="s">
        <v>333</v>
      </c>
      <c r="G311" s="6" t="s">
        <v>334</v>
      </c>
      <c r="H311" s="50" t="s">
        <v>335</v>
      </c>
      <c r="I311" s="30">
        <v>30</v>
      </c>
      <c r="S311" s="5">
        <v>12</v>
      </c>
      <c r="T311" s="5">
        <v>12</v>
      </c>
      <c r="AL311" s="69">
        <f t="shared" si="27"/>
        <v>54</v>
      </c>
      <c r="AM311" s="5">
        <f t="shared" si="26"/>
        <v>3</v>
      </c>
    </row>
    <row r="312" spans="1:39" ht="15.75" customHeight="1">
      <c r="A312" s="6" t="s">
        <v>73</v>
      </c>
      <c r="B312" s="7" t="s">
        <v>1047</v>
      </c>
      <c r="C312" s="7" t="s">
        <v>1048</v>
      </c>
      <c r="D312" s="8">
        <v>840003199828685</v>
      </c>
      <c r="E312" s="9">
        <v>43141</v>
      </c>
      <c r="F312" s="6" t="s">
        <v>1046</v>
      </c>
      <c r="G312" s="6" t="s">
        <v>602</v>
      </c>
      <c r="H312" s="50" t="s">
        <v>87</v>
      </c>
      <c r="J312" s="5">
        <v>44</v>
      </c>
      <c r="AL312" s="69">
        <f t="shared" si="27"/>
        <v>44</v>
      </c>
      <c r="AM312" s="5">
        <f t="shared" si="26"/>
        <v>1</v>
      </c>
    </row>
    <row r="313" spans="1:39" ht="15.75" customHeight="1">
      <c r="A313" s="6" t="s">
        <v>73</v>
      </c>
      <c r="B313" s="7" t="s">
        <v>264</v>
      </c>
      <c r="C313" s="7" t="s">
        <v>265</v>
      </c>
      <c r="D313" s="8">
        <v>840003008580869</v>
      </c>
      <c r="E313" s="9">
        <v>43184</v>
      </c>
      <c r="F313" s="6" t="s">
        <v>261</v>
      </c>
      <c r="G313" s="6" t="s">
        <v>262</v>
      </c>
      <c r="H313" s="50" t="s">
        <v>266</v>
      </c>
      <c r="I313" s="30">
        <v>12</v>
      </c>
      <c r="AL313" s="69">
        <f t="shared" si="27"/>
        <v>12</v>
      </c>
      <c r="AM313" s="5">
        <f t="shared" si="26"/>
        <v>1</v>
      </c>
    </row>
    <row r="314" spans="1:39" ht="15.75" customHeight="1">
      <c r="A314" s="6" t="s">
        <v>73</v>
      </c>
      <c r="B314" s="7">
        <v>1803</v>
      </c>
      <c r="C314" s="7" t="s">
        <v>610</v>
      </c>
      <c r="E314" s="9">
        <v>43132</v>
      </c>
      <c r="F314" s="6" t="s">
        <v>609</v>
      </c>
      <c r="G314" s="6" t="s">
        <v>608</v>
      </c>
      <c r="H314" s="50" t="s">
        <v>611</v>
      </c>
      <c r="Y314" s="5">
        <v>10</v>
      </c>
      <c r="AL314" s="69">
        <f t="shared" si="27"/>
        <v>10</v>
      </c>
      <c r="AM314" s="5">
        <f t="shared" si="26"/>
        <v>1</v>
      </c>
    </row>
    <row r="315" spans="1:39" ht="15.75" customHeight="1">
      <c r="A315" s="6" t="s">
        <v>73</v>
      </c>
      <c r="B315" s="7">
        <v>318</v>
      </c>
      <c r="C315" s="7" t="s">
        <v>151</v>
      </c>
      <c r="E315" s="9">
        <v>43257</v>
      </c>
      <c r="F315" s="6" t="s">
        <v>152</v>
      </c>
      <c r="G315" s="6" t="s">
        <v>153</v>
      </c>
      <c r="H315" s="50" t="s">
        <v>154</v>
      </c>
      <c r="I315" s="30">
        <v>6</v>
      </c>
      <c r="AL315" s="69">
        <f t="shared" si="27"/>
        <v>6</v>
      </c>
      <c r="AM315" s="5">
        <f t="shared" si="26"/>
        <v>1</v>
      </c>
    </row>
    <row r="316" spans="1:39" ht="15.75" customHeight="1">
      <c r="A316" s="6" t="s">
        <v>73</v>
      </c>
      <c r="B316" s="7" t="s">
        <v>590</v>
      </c>
      <c r="C316" s="7" t="s">
        <v>591</v>
      </c>
      <c r="D316" s="8">
        <v>840003200173932</v>
      </c>
      <c r="E316" s="9">
        <v>43174</v>
      </c>
      <c r="F316" s="6" t="s">
        <v>45</v>
      </c>
      <c r="G316" s="6" t="s">
        <v>588</v>
      </c>
      <c r="H316" s="50" t="s">
        <v>592</v>
      </c>
      <c r="AL316" s="69">
        <f t="shared" si="27"/>
        <v>0</v>
      </c>
      <c r="AM316" s="5">
        <f t="shared" si="26"/>
        <v>0</v>
      </c>
    </row>
    <row r="317" spans="1:39" ht="15.75" customHeight="1">
      <c r="A317" s="6" t="s">
        <v>73</v>
      </c>
      <c r="B317" s="7">
        <v>7145</v>
      </c>
      <c r="C317" s="7" t="s">
        <v>528</v>
      </c>
      <c r="D317" s="8">
        <v>840003144279439</v>
      </c>
      <c r="E317" s="9">
        <v>43042</v>
      </c>
      <c r="F317" s="6" t="s">
        <v>529</v>
      </c>
      <c r="G317" s="6" t="s">
        <v>530</v>
      </c>
      <c r="H317" s="50" t="s">
        <v>531</v>
      </c>
      <c r="AL317" s="69">
        <f t="shared" si="27"/>
        <v>0</v>
      </c>
      <c r="AM317" s="5">
        <f t="shared" si="26"/>
        <v>0</v>
      </c>
    </row>
    <row r="318" spans="1:7" ht="15.75" customHeight="1">
      <c r="A318" s="6"/>
      <c r="B318" s="7"/>
      <c r="C318" s="7"/>
      <c r="D318" s="8"/>
      <c r="E318" s="9"/>
      <c r="F318" s="6"/>
      <c r="G318" s="6"/>
    </row>
    <row r="319" spans="1:52" ht="15.75" customHeight="1">
      <c r="A319" s="1" t="s">
        <v>1</v>
      </c>
      <c r="B319" s="2" t="s">
        <v>5</v>
      </c>
      <c r="C319" s="2" t="s">
        <v>6</v>
      </c>
      <c r="D319" s="3" t="s">
        <v>8</v>
      </c>
      <c r="E319" s="4" t="s">
        <v>9</v>
      </c>
      <c r="F319" s="1" t="s">
        <v>2</v>
      </c>
      <c r="G319" s="1" t="s">
        <v>3</v>
      </c>
      <c r="H319" s="54" t="s">
        <v>10</v>
      </c>
      <c r="I319" s="31" t="s">
        <v>7</v>
      </c>
      <c r="J319" s="1" t="s">
        <v>1061</v>
      </c>
      <c r="K319" s="1" t="s">
        <v>1062</v>
      </c>
      <c r="L319" s="1" t="s">
        <v>1063</v>
      </c>
      <c r="M319" s="1" t="s">
        <v>1064</v>
      </c>
      <c r="N319" s="1" t="s">
        <v>1065</v>
      </c>
      <c r="O319" s="1" t="s">
        <v>1066</v>
      </c>
      <c r="P319" s="1" t="s">
        <v>1067</v>
      </c>
      <c r="Q319" s="1" t="s">
        <v>1068</v>
      </c>
      <c r="R319" s="1" t="s">
        <v>1069</v>
      </c>
      <c r="S319" s="48" t="s">
        <v>1126</v>
      </c>
      <c r="T319" s="48" t="s">
        <v>1125</v>
      </c>
      <c r="U319" s="48" t="s">
        <v>1127</v>
      </c>
      <c r="V319" s="48" t="s">
        <v>1128</v>
      </c>
      <c r="W319" s="48" t="s">
        <v>1129</v>
      </c>
      <c r="X319" s="48" t="s">
        <v>1130</v>
      </c>
      <c r="Y319" s="48" t="s">
        <v>1152</v>
      </c>
      <c r="Z319" s="48" t="s">
        <v>1153</v>
      </c>
      <c r="AA319" s="48" t="s">
        <v>1154</v>
      </c>
      <c r="AB319" s="48" t="s">
        <v>1180</v>
      </c>
      <c r="AC319" s="48" t="s">
        <v>1181</v>
      </c>
      <c r="AD319" s="48" t="s">
        <v>1184</v>
      </c>
      <c r="AE319" s="48" t="s">
        <v>1185</v>
      </c>
      <c r="AF319" s="48" t="s">
        <v>1187</v>
      </c>
      <c r="AG319" s="48" t="s">
        <v>1188</v>
      </c>
      <c r="AH319" s="48" t="s">
        <v>1191</v>
      </c>
      <c r="AI319" s="48" t="s">
        <v>1192</v>
      </c>
      <c r="AJ319" s="48" t="s">
        <v>1193</v>
      </c>
      <c r="AK319" s="48" t="s">
        <v>1194</v>
      </c>
      <c r="AL319" s="68" t="s">
        <v>905</v>
      </c>
      <c r="AM319" s="1" t="s">
        <v>1124</v>
      </c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5.75" customHeight="1">
      <c r="A320" s="26" t="s">
        <v>17</v>
      </c>
      <c r="B320" s="27" t="s">
        <v>1144</v>
      </c>
      <c r="C320" s="27">
        <v>3531235</v>
      </c>
      <c r="D320" s="28"/>
      <c r="E320" s="29">
        <v>43240</v>
      </c>
      <c r="F320" s="26" t="s">
        <v>261</v>
      </c>
      <c r="G320" s="26" t="s">
        <v>262</v>
      </c>
      <c r="H320" s="50" t="s">
        <v>81</v>
      </c>
      <c r="J320" s="30"/>
      <c r="K320" s="30"/>
      <c r="L320" s="30"/>
      <c r="M320" s="30"/>
      <c r="N320" s="30"/>
      <c r="O320" s="30"/>
      <c r="P320" s="30"/>
      <c r="Q320" s="30"/>
      <c r="R320" s="30"/>
      <c r="S320" s="87">
        <v>20</v>
      </c>
      <c r="T320" s="87">
        <v>24</v>
      </c>
      <c r="U320" s="87">
        <v>18</v>
      </c>
      <c r="V320" s="87">
        <v>18</v>
      </c>
      <c r="W320" s="30"/>
      <c r="X320" s="30"/>
      <c r="Y320" s="87">
        <v>44</v>
      </c>
      <c r="Z320" s="87">
        <v>50</v>
      </c>
      <c r="AA320" s="87">
        <v>50</v>
      </c>
      <c r="AB320" s="87">
        <v>38</v>
      </c>
      <c r="AC320" s="75">
        <v>12</v>
      </c>
      <c r="AD320" s="75">
        <v>12</v>
      </c>
      <c r="AE320" s="30">
        <v>12</v>
      </c>
      <c r="AF320" s="87">
        <v>30</v>
      </c>
      <c r="AG320" s="75">
        <v>12</v>
      </c>
      <c r="AH320" s="75">
        <v>12</v>
      </c>
      <c r="AI320" s="87">
        <v>15</v>
      </c>
      <c r="AJ320" s="75">
        <v>12</v>
      </c>
      <c r="AK320" s="75"/>
      <c r="AL320" s="69">
        <f>AI320+AF320+SUM(S320:AB320)</f>
        <v>307</v>
      </c>
      <c r="AM320" s="5">
        <f aca="true" t="shared" si="28" ref="AM320:AM353">COUNT(I320:AK320)</f>
        <v>16</v>
      </c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</row>
    <row r="321" spans="1:39" ht="15.75" customHeight="1">
      <c r="A321" s="95" t="s">
        <v>17</v>
      </c>
      <c r="B321" s="96" t="s">
        <v>398</v>
      </c>
      <c r="C321" s="96">
        <v>3480961</v>
      </c>
      <c r="D321" s="97">
        <v>840003148241588</v>
      </c>
      <c r="E321" s="98">
        <v>43222</v>
      </c>
      <c r="F321" s="95" t="s">
        <v>399</v>
      </c>
      <c r="G321" s="95" t="s">
        <v>400</v>
      </c>
      <c r="H321" s="50" t="s">
        <v>401</v>
      </c>
      <c r="I321" s="87">
        <v>32</v>
      </c>
      <c r="J321" s="63"/>
      <c r="K321" s="63"/>
      <c r="L321" s="99">
        <v>32</v>
      </c>
      <c r="M321" s="99">
        <v>20</v>
      </c>
      <c r="N321" s="84">
        <v>6</v>
      </c>
      <c r="O321" s="63">
        <v>6</v>
      </c>
      <c r="P321" s="63"/>
      <c r="Q321" s="63"/>
      <c r="R321" s="63"/>
      <c r="S321" s="63"/>
      <c r="T321" s="63"/>
      <c r="U321" s="63"/>
      <c r="V321" s="63"/>
      <c r="W321" s="99">
        <v>16</v>
      </c>
      <c r="X321" s="99">
        <v>26</v>
      </c>
      <c r="Y321" s="99">
        <v>30</v>
      </c>
      <c r="Z321" s="99">
        <v>25</v>
      </c>
      <c r="AA321" s="99">
        <v>35</v>
      </c>
      <c r="AB321" s="99">
        <v>25</v>
      </c>
      <c r="AC321" s="63"/>
      <c r="AD321" s="87">
        <v>38</v>
      </c>
      <c r="AE321" s="87">
        <v>15</v>
      </c>
      <c r="AF321" s="75"/>
      <c r="AG321" s="75"/>
      <c r="AH321" s="75"/>
      <c r="AI321" s="75"/>
      <c r="AJ321" s="75"/>
      <c r="AK321" s="75"/>
      <c r="AL321" s="69">
        <f>SUM(W321:AE321)+I321+L321+M321</f>
        <v>294</v>
      </c>
      <c r="AM321" s="5">
        <f t="shared" si="28"/>
        <v>13</v>
      </c>
    </row>
    <row r="322" spans="1:39" ht="15.75" customHeight="1">
      <c r="A322" s="95" t="s">
        <v>17</v>
      </c>
      <c r="B322" s="96" t="s">
        <v>254</v>
      </c>
      <c r="C322" s="96">
        <v>3496025</v>
      </c>
      <c r="D322" s="97">
        <v>840003201351753</v>
      </c>
      <c r="E322" s="98">
        <v>43159</v>
      </c>
      <c r="F322" s="95" t="s">
        <v>1006</v>
      </c>
      <c r="G322" s="95" t="s">
        <v>1003</v>
      </c>
      <c r="H322" s="50" t="s">
        <v>1007</v>
      </c>
      <c r="J322" s="63">
        <v>40</v>
      </c>
      <c r="K322" s="63"/>
      <c r="L322" s="63"/>
      <c r="M322" s="63"/>
      <c r="N322" s="63"/>
      <c r="O322" s="63"/>
      <c r="P322" s="63"/>
      <c r="Q322" s="63"/>
      <c r="R322" s="63"/>
      <c r="S322" s="63">
        <v>38</v>
      </c>
      <c r="T322" s="63">
        <v>74</v>
      </c>
      <c r="U322" s="63">
        <v>46</v>
      </c>
      <c r="V322" s="63">
        <v>91</v>
      </c>
      <c r="W322" s="63"/>
      <c r="X322" s="63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69">
        <f>SUM(I322:AE322)</f>
        <v>289</v>
      </c>
      <c r="AM322" s="5">
        <f t="shared" si="28"/>
        <v>5</v>
      </c>
    </row>
    <row r="323" spans="1:39" ht="15.75" customHeight="1">
      <c r="A323" s="6" t="s">
        <v>17</v>
      </c>
      <c r="B323" s="7" t="s">
        <v>78</v>
      </c>
      <c r="C323" s="7">
        <v>3446228</v>
      </c>
      <c r="E323" s="9">
        <v>43152</v>
      </c>
      <c r="F323" s="6" t="s">
        <v>79</v>
      </c>
      <c r="G323" s="6" t="s">
        <v>80</v>
      </c>
      <c r="H323" s="50" t="s">
        <v>81</v>
      </c>
      <c r="I323" s="87">
        <v>14</v>
      </c>
      <c r="K323" s="86">
        <v>15</v>
      </c>
      <c r="Q323" s="86">
        <v>16</v>
      </c>
      <c r="R323" s="86">
        <v>12</v>
      </c>
      <c r="S323" s="67">
        <v>12</v>
      </c>
      <c r="T323" s="67">
        <v>12</v>
      </c>
      <c r="U323" s="5">
        <v>6</v>
      </c>
      <c r="V323" s="67">
        <v>12</v>
      </c>
      <c r="Z323" s="67">
        <v>10</v>
      </c>
      <c r="AA323" s="67">
        <v>10</v>
      </c>
      <c r="AC323" s="106">
        <v>44</v>
      </c>
      <c r="AD323" s="107">
        <v>10</v>
      </c>
      <c r="AE323" s="107">
        <v>10</v>
      </c>
      <c r="AF323" s="107"/>
      <c r="AG323" s="106">
        <v>24</v>
      </c>
      <c r="AH323" s="106">
        <v>15</v>
      </c>
      <c r="AI323" s="106">
        <v>15</v>
      </c>
      <c r="AJ323" s="106">
        <v>40</v>
      </c>
      <c r="AK323" s="106">
        <v>68</v>
      </c>
      <c r="AL323" s="69">
        <f>SUM(AG323:AK323)+AC323+K323+I323+Q323+R323</f>
        <v>263</v>
      </c>
      <c r="AM323" s="5">
        <f t="shared" si="28"/>
        <v>18</v>
      </c>
    </row>
    <row r="324" spans="1:39" ht="15.75" customHeight="1">
      <c r="A324" s="6" t="s">
        <v>17</v>
      </c>
      <c r="B324" s="7" t="s">
        <v>424</v>
      </c>
      <c r="C324" s="7">
        <v>3453942</v>
      </c>
      <c r="D324" s="8">
        <v>840003199828696</v>
      </c>
      <c r="E324" s="9">
        <v>43121</v>
      </c>
      <c r="F324" s="6" t="s">
        <v>391</v>
      </c>
      <c r="G324" s="6" t="s">
        <v>423</v>
      </c>
      <c r="H324" s="50" t="s">
        <v>87</v>
      </c>
      <c r="I324" s="30">
        <v>30</v>
      </c>
      <c r="M324" s="5">
        <v>38</v>
      </c>
      <c r="N324" s="5">
        <v>32</v>
      </c>
      <c r="O324" s="5">
        <v>32</v>
      </c>
      <c r="S324" s="5">
        <v>20</v>
      </c>
      <c r="T324" s="5">
        <v>20</v>
      </c>
      <c r="U324" s="5">
        <v>25</v>
      </c>
      <c r="V324" s="5">
        <v>25</v>
      </c>
      <c r="AB324" s="30"/>
      <c r="AC324" s="30"/>
      <c r="AD324" s="30"/>
      <c r="AE324" s="30"/>
      <c r="AF324" s="30"/>
      <c r="AG324" s="30"/>
      <c r="AH324" s="75"/>
      <c r="AI324" s="75"/>
      <c r="AJ324" s="75"/>
      <c r="AK324" s="75"/>
      <c r="AL324" s="69">
        <f>SUM(I324:AE324)</f>
        <v>222</v>
      </c>
      <c r="AM324" s="5">
        <f t="shared" si="28"/>
        <v>8</v>
      </c>
    </row>
    <row r="325" spans="1:39" ht="15.75" customHeight="1">
      <c r="A325" s="63" t="s">
        <v>17</v>
      </c>
      <c r="B325" s="64" t="s">
        <v>959</v>
      </c>
      <c r="C325" s="64">
        <v>3471994</v>
      </c>
      <c r="D325" s="65">
        <v>840003203498315</v>
      </c>
      <c r="E325" s="66">
        <v>43217</v>
      </c>
      <c r="F325" s="63" t="s">
        <v>953</v>
      </c>
      <c r="G325" s="63" t="s">
        <v>948</v>
      </c>
      <c r="H325" s="50" t="s">
        <v>960</v>
      </c>
      <c r="I325" s="30">
        <v>60</v>
      </c>
      <c r="J325" s="63"/>
      <c r="K325" s="63">
        <v>20</v>
      </c>
      <c r="L325" s="63"/>
      <c r="M325" s="63"/>
      <c r="N325" s="63">
        <v>22</v>
      </c>
      <c r="O325" s="63">
        <v>12</v>
      </c>
      <c r="P325" s="63">
        <v>12</v>
      </c>
      <c r="Q325" s="63">
        <v>12</v>
      </c>
      <c r="R325" s="63">
        <v>15</v>
      </c>
      <c r="S325" s="63"/>
      <c r="T325" s="63"/>
      <c r="U325" s="63"/>
      <c r="V325" s="63"/>
      <c r="W325" s="63">
        <v>26</v>
      </c>
      <c r="X325" s="63">
        <v>6</v>
      </c>
      <c r="Y325" s="63">
        <v>6</v>
      </c>
      <c r="Z325" s="63"/>
      <c r="AA325" s="63"/>
      <c r="AB325" s="63"/>
      <c r="AC325" s="63"/>
      <c r="AD325" s="63"/>
      <c r="AE325" s="63"/>
      <c r="AF325" s="63"/>
      <c r="AG325" s="63"/>
      <c r="AH325" s="84"/>
      <c r="AI325" s="84"/>
      <c r="AJ325" s="84"/>
      <c r="AK325" s="84"/>
      <c r="AL325" s="69">
        <f>SUM(I325:AC325)</f>
        <v>191</v>
      </c>
      <c r="AM325" s="5">
        <f t="shared" si="28"/>
        <v>10</v>
      </c>
    </row>
    <row r="326" spans="1:39" ht="15.75" customHeight="1">
      <c r="A326" s="6" t="s">
        <v>17</v>
      </c>
      <c r="B326" s="7" t="s">
        <v>319</v>
      </c>
      <c r="C326" s="7">
        <v>3493821</v>
      </c>
      <c r="D326" s="8">
        <v>840003143914255</v>
      </c>
      <c r="E326" s="9">
        <v>43174</v>
      </c>
      <c r="F326" s="6" t="s">
        <v>316</v>
      </c>
      <c r="G326" s="6" t="s">
        <v>317</v>
      </c>
      <c r="H326" s="50" t="s">
        <v>132</v>
      </c>
      <c r="AB326" s="5">
        <v>15</v>
      </c>
      <c r="AC326" s="5">
        <v>30</v>
      </c>
      <c r="AD326" s="5">
        <v>12</v>
      </c>
      <c r="AE326" s="5">
        <v>32</v>
      </c>
      <c r="AI326" s="5">
        <v>28</v>
      </c>
      <c r="AJ326" s="5">
        <v>24</v>
      </c>
      <c r="AK326" s="5">
        <v>25</v>
      </c>
      <c r="AL326" s="69">
        <f>SUM(I326:AK326)</f>
        <v>166</v>
      </c>
      <c r="AM326" s="5">
        <f t="shared" si="28"/>
        <v>7</v>
      </c>
    </row>
    <row r="327" spans="1:39" ht="15.75" customHeight="1">
      <c r="A327" s="6" t="s">
        <v>17</v>
      </c>
      <c r="B327" s="7" t="s">
        <v>18</v>
      </c>
      <c r="C327" s="7">
        <v>3441327</v>
      </c>
      <c r="D327" s="8">
        <v>840003199828663</v>
      </c>
      <c r="E327" s="9">
        <v>43168</v>
      </c>
      <c r="F327" s="6" t="s">
        <v>19</v>
      </c>
      <c r="G327" s="6" t="s">
        <v>20</v>
      </c>
      <c r="H327" s="50" t="s">
        <v>21</v>
      </c>
      <c r="I327" s="30">
        <v>28</v>
      </c>
      <c r="K327" s="5">
        <v>28</v>
      </c>
      <c r="R327" s="5">
        <v>28</v>
      </c>
      <c r="U327" s="5">
        <v>30</v>
      </c>
      <c r="V327" s="5">
        <v>30</v>
      </c>
      <c r="AH327" s="67"/>
      <c r="AI327" s="67"/>
      <c r="AJ327" s="67"/>
      <c r="AK327" s="67"/>
      <c r="AL327" s="69">
        <f>SUM(I327:AE327)</f>
        <v>144</v>
      </c>
      <c r="AM327" s="5">
        <f t="shared" si="28"/>
        <v>5</v>
      </c>
    </row>
    <row r="328" spans="1:39" ht="15.75" customHeight="1">
      <c r="A328" s="6" t="s">
        <v>17</v>
      </c>
      <c r="B328" s="7" t="s">
        <v>441</v>
      </c>
      <c r="C328" s="7">
        <v>3464795</v>
      </c>
      <c r="D328" s="8">
        <v>840003006382764</v>
      </c>
      <c r="E328" s="9">
        <v>43118</v>
      </c>
      <c r="F328" s="6" t="s">
        <v>947</v>
      </c>
      <c r="G328" s="6" t="s">
        <v>948</v>
      </c>
      <c r="H328" s="50" t="s">
        <v>949</v>
      </c>
      <c r="I328" s="30">
        <v>25</v>
      </c>
      <c r="K328" s="5">
        <v>25</v>
      </c>
      <c r="N328" s="5">
        <v>10</v>
      </c>
      <c r="O328" s="5">
        <v>20</v>
      </c>
      <c r="P328" s="5">
        <v>12</v>
      </c>
      <c r="Q328" s="5">
        <v>12</v>
      </c>
      <c r="W328" s="5">
        <v>6</v>
      </c>
      <c r="X328" s="5">
        <v>16</v>
      </c>
      <c r="AH328" s="67"/>
      <c r="AI328" s="67"/>
      <c r="AJ328" s="67"/>
      <c r="AK328" s="67"/>
      <c r="AL328" s="69">
        <f>SUM(I328:AC328)</f>
        <v>126</v>
      </c>
      <c r="AM328" s="5">
        <f t="shared" si="28"/>
        <v>8</v>
      </c>
    </row>
    <row r="329" spans="1:39" ht="15.75" customHeight="1">
      <c r="A329" s="6" t="s">
        <v>17</v>
      </c>
      <c r="B329" s="7" t="s">
        <v>989</v>
      </c>
      <c r="C329" s="7">
        <v>3464877</v>
      </c>
      <c r="D329" s="8">
        <v>840003136486430</v>
      </c>
      <c r="E329" s="9">
        <v>43224</v>
      </c>
      <c r="F329" s="6" t="s">
        <v>101</v>
      </c>
      <c r="G329" s="6" t="s">
        <v>987</v>
      </c>
      <c r="H329" s="50" t="s">
        <v>990</v>
      </c>
      <c r="J329" s="5">
        <v>15</v>
      </c>
      <c r="K329" s="5">
        <v>12</v>
      </c>
      <c r="S329" s="5">
        <v>12</v>
      </c>
      <c r="T329" s="5">
        <v>12</v>
      </c>
      <c r="U329" s="5">
        <v>12</v>
      </c>
      <c r="V329" s="5">
        <v>15</v>
      </c>
      <c r="Y329" s="5">
        <v>16</v>
      </c>
      <c r="Z329" s="5">
        <v>10</v>
      </c>
      <c r="AA329" s="5">
        <v>10</v>
      </c>
      <c r="AH329" s="67"/>
      <c r="AI329" s="67"/>
      <c r="AJ329" s="67"/>
      <c r="AK329" s="67"/>
      <c r="AL329" s="69">
        <f>SUM(I329:AC329)</f>
        <v>114</v>
      </c>
      <c r="AM329" s="5">
        <f t="shared" si="28"/>
        <v>9</v>
      </c>
    </row>
    <row r="330" spans="1:39" ht="15.75" customHeight="1">
      <c r="A330" s="6" t="s">
        <v>17</v>
      </c>
      <c r="B330" s="7" t="s">
        <v>495</v>
      </c>
      <c r="C330" s="7">
        <v>3481181</v>
      </c>
      <c r="D330" s="8">
        <v>840003145396158</v>
      </c>
      <c r="E330" s="9">
        <v>43222</v>
      </c>
      <c r="F330" s="6" t="s">
        <v>492</v>
      </c>
      <c r="G330" s="6" t="s">
        <v>493</v>
      </c>
      <c r="H330" s="50" t="s">
        <v>496</v>
      </c>
      <c r="I330" s="30">
        <v>48</v>
      </c>
      <c r="AH330" s="5">
        <v>18</v>
      </c>
      <c r="AI330" s="5">
        <v>38</v>
      </c>
      <c r="AL330" s="69">
        <f>SUM(I330:AI330)</f>
        <v>104</v>
      </c>
      <c r="AM330" s="5">
        <f t="shared" si="28"/>
        <v>3</v>
      </c>
    </row>
    <row r="331" spans="1:39" ht="15.75" customHeight="1">
      <c r="A331" s="6" t="s">
        <v>17</v>
      </c>
      <c r="B331" s="7" t="s">
        <v>324</v>
      </c>
      <c r="C331" s="7">
        <v>3464748</v>
      </c>
      <c r="D331" s="8">
        <v>840003145396153</v>
      </c>
      <c r="E331" s="9">
        <v>43145</v>
      </c>
      <c r="F331" s="6" t="s">
        <v>325</v>
      </c>
      <c r="G331" s="6" t="s">
        <v>326</v>
      </c>
      <c r="H331" s="50" t="s">
        <v>327</v>
      </c>
      <c r="I331" s="30">
        <v>48</v>
      </c>
      <c r="Z331" s="5">
        <v>22</v>
      </c>
      <c r="AA331" s="5">
        <v>12</v>
      </c>
      <c r="AJ331" s="5">
        <v>18</v>
      </c>
      <c r="AL331" s="69">
        <f>SUM(I331:AJ331)</f>
        <v>100</v>
      </c>
      <c r="AM331" s="5">
        <f t="shared" si="28"/>
        <v>4</v>
      </c>
    </row>
    <row r="332" spans="1:39" ht="15.75" customHeight="1">
      <c r="A332" s="6" t="s">
        <v>17</v>
      </c>
      <c r="B332" s="7" t="s">
        <v>481</v>
      </c>
      <c r="C332" s="7">
        <v>3496073</v>
      </c>
      <c r="D332" s="8">
        <v>840003140931190</v>
      </c>
      <c r="E332" s="9">
        <v>43139</v>
      </c>
      <c r="F332" s="6" t="s">
        <v>482</v>
      </c>
      <c r="G332" s="6" t="s">
        <v>483</v>
      </c>
      <c r="H332" s="50" t="s">
        <v>484</v>
      </c>
      <c r="I332" s="30">
        <v>8</v>
      </c>
      <c r="J332" s="5">
        <v>18</v>
      </c>
      <c r="S332" s="5">
        <v>16</v>
      </c>
      <c r="T332" s="5">
        <v>16</v>
      </c>
      <c r="U332" s="5">
        <v>20</v>
      </c>
      <c r="V332" s="5">
        <v>20</v>
      </c>
      <c r="AH332" s="67"/>
      <c r="AI332" s="67"/>
      <c r="AJ332" s="67"/>
      <c r="AK332" s="67"/>
      <c r="AL332" s="69">
        <f>SUM(I332:AC332)</f>
        <v>98</v>
      </c>
      <c r="AM332" s="5">
        <f t="shared" si="28"/>
        <v>6</v>
      </c>
    </row>
    <row r="333" spans="1:39" ht="15.75" customHeight="1">
      <c r="A333" s="6" t="s">
        <v>17</v>
      </c>
      <c r="B333" s="7" t="s">
        <v>305</v>
      </c>
      <c r="C333" s="7">
        <v>3454154</v>
      </c>
      <c r="D333" s="8">
        <v>840003150300114</v>
      </c>
      <c r="E333" s="9">
        <v>43206</v>
      </c>
      <c r="F333" s="6" t="s">
        <v>596</v>
      </c>
      <c r="G333" s="6" t="s">
        <v>639</v>
      </c>
      <c r="H333" s="50" t="s">
        <v>843</v>
      </c>
      <c r="I333" s="30">
        <v>30</v>
      </c>
      <c r="N333" s="5">
        <v>10</v>
      </c>
      <c r="O333" s="5">
        <v>10</v>
      </c>
      <c r="S333" s="5">
        <v>24</v>
      </c>
      <c r="T333" s="5">
        <v>24</v>
      </c>
      <c r="AL333" s="69">
        <f>SUM(I333:AC333)</f>
        <v>98</v>
      </c>
      <c r="AM333" s="5">
        <f t="shared" si="28"/>
        <v>5</v>
      </c>
    </row>
    <row r="334" spans="1:39" ht="15.75" customHeight="1">
      <c r="A334" s="6" t="s">
        <v>17</v>
      </c>
      <c r="B334" s="7" t="s">
        <v>305</v>
      </c>
      <c r="C334" s="7">
        <v>3454154</v>
      </c>
      <c r="D334" s="8">
        <v>840003150300114</v>
      </c>
      <c r="E334" s="9">
        <v>43206</v>
      </c>
      <c r="F334" s="6" t="s">
        <v>596</v>
      </c>
      <c r="G334" s="6" t="s">
        <v>639</v>
      </c>
      <c r="H334" s="50" t="s">
        <v>640</v>
      </c>
      <c r="I334" s="30">
        <v>30</v>
      </c>
      <c r="N334" s="5">
        <v>10</v>
      </c>
      <c r="O334" s="5">
        <v>10</v>
      </c>
      <c r="AL334" s="69">
        <f>SUM(I334:AC334)</f>
        <v>50</v>
      </c>
      <c r="AM334" s="5">
        <f t="shared" si="28"/>
        <v>3</v>
      </c>
    </row>
    <row r="335" spans="1:39" ht="15.75" customHeight="1">
      <c r="A335" s="6" t="s">
        <v>17</v>
      </c>
      <c r="B335" s="7" t="s">
        <v>346</v>
      </c>
      <c r="C335" s="7">
        <v>3444942</v>
      </c>
      <c r="D335" s="8">
        <v>840003145396149</v>
      </c>
      <c r="E335" s="9">
        <v>43163</v>
      </c>
      <c r="F335" s="6" t="s">
        <v>347</v>
      </c>
      <c r="G335" s="6" t="s">
        <v>348</v>
      </c>
      <c r="H335" s="50" t="s">
        <v>327</v>
      </c>
      <c r="I335" s="30">
        <v>9</v>
      </c>
      <c r="AD335" s="5">
        <v>16</v>
      </c>
      <c r="AE335" s="5">
        <v>6</v>
      </c>
      <c r="AI335" s="5">
        <v>12</v>
      </c>
      <c r="AL335" s="69">
        <f>SUM(I335:AI335)</f>
        <v>43</v>
      </c>
      <c r="AM335" s="5">
        <f t="shared" si="28"/>
        <v>4</v>
      </c>
    </row>
    <row r="336" spans="1:39" ht="15.75" customHeight="1">
      <c r="A336" s="6" t="s">
        <v>17</v>
      </c>
      <c r="B336" s="7" t="s">
        <v>606</v>
      </c>
      <c r="C336" s="7">
        <v>3405933</v>
      </c>
      <c r="D336" s="8">
        <v>840003144279427</v>
      </c>
      <c r="E336" s="9">
        <v>43133</v>
      </c>
      <c r="F336" s="6" t="s">
        <v>605</v>
      </c>
      <c r="G336" s="6" t="s">
        <v>602</v>
      </c>
      <c r="H336" s="50" t="s">
        <v>603</v>
      </c>
      <c r="I336" s="30">
        <v>40</v>
      </c>
      <c r="AL336" s="69">
        <f>SUM(I336:AC336)</f>
        <v>40</v>
      </c>
      <c r="AM336" s="5">
        <f t="shared" si="28"/>
        <v>1</v>
      </c>
    </row>
    <row r="337" spans="1:39" ht="15.75" customHeight="1">
      <c r="A337" s="6" t="s">
        <v>17</v>
      </c>
      <c r="B337" s="7" t="s">
        <v>1145</v>
      </c>
      <c r="C337" s="7">
        <v>3456144</v>
      </c>
      <c r="D337" s="8"/>
      <c r="E337" s="9">
        <v>43157</v>
      </c>
      <c r="F337" s="6" t="s">
        <v>261</v>
      </c>
      <c r="G337" s="6" t="s">
        <v>262</v>
      </c>
      <c r="H337" s="50" t="s">
        <v>1146</v>
      </c>
      <c r="Y337" s="5">
        <v>6</v>
      </c>
      <c r="AB337" s="5">
        <v>12</v>
      </c>
      <c r="AC337" s="5">
        <v>16</v>
      </c>
      <c r="AL337" s="69">
        <f>SUM(I337:AC337)</f>
        <v>34</v>
      </c>
      <c r="AM337" s="5">
        <f t="shared" si="28"/>
        <v>3</v>
      </c>
    </row>
    <row r="338" spans="1:39" ht="15.75" customHeight="1">
      <c r="A338" s="6" t="s">
        <v>17</v>
      </c>
      <c r="B338" s="7" t="s">
        <v>26</v>
      </c>
      <c r="C338" s="7">
        <v>3487664</v>
      </c>
      <c r="E338" s="9">
        <v>43132</v>
      </c>
      <c r="F338" s="6" t="s">
        <v>27</v>
      </c>
      <c r="G338" s="6" t="s">
        <v>28</v>
      </c>
      <c r="H338" s="50" t="s">
        <v>29</v>
      </c>
      <c r="I338" s="30">
        <v>8</v>
      </c>
      <c r="AF338" s="5">
        <v>12</v>
      </c>
      <c r="AJ338" s="5">
        <v>12</v>
      </c>
      <c r="AL338" s="69">
        <f>SUM(I338:AJ338)</f>
        <v>32</v>
      </c>
      <c r="AM338" s="5">
        <f t="shared" si="28"/>
        <v>3</v>
      </c>
    </row>
    <row r="339" spans="1:39" ht="15.75" customHeight="1">
      <c r="A339" s="6" t="s">
        <v>17</v>
      </c>
      <c r="B339" s="7" t="s">
        <v>497</v>
      </c>
      <c r="C339" s="7">
        <v>3444944</v>
      </c>
      <c r="D339" s="8">
        <v>840003145396150</v>
      </c>
      <c r="E339" s="9">
        <v>43128</v>
      </c>
      <c r="F339" s="6" t="s">
        <v>498</v>
      </c>
      <c r="G339" s="6" t="s">
        <v>493</v>
      </c>
      <c r="H339" s="50" t="s">
        <v>499</v>
      </c>
      <c r="I339" s="30">
        <v>25</v>
      </c>
      <c r="AL339" s="69">
        <f aca="true" t="shared" si="29" ref="AL339:AL353">SUM(I339:AC339)</f>
        <v>25</v>
      </c>
      <c r="AM339" s="5">
        <f t="shared" si="28"/>
        <v>1</v>
      </c>
    </row>
    <row r="340" spans="1:39" ht="15.75" customHeight="1">
      <c r="A340" s="6" t="s">
        <v>17</v>
      </c>
      <c r="B340" s="7" t="s">
        <v>254</v>
      </c>
      <c r="C340" s="7">
        <v>3473713</v>
      </c>
      <c r="D340" s="8">
        <v>840003014730385</v>
      </c>
      <c r="E340" s="9">
        <v>43132</v>
      </c>
      <c r="F340" s="6" t="s">
        <v>1012</v>
      </c>
      <c r="G340" s="6" t="s">
        <v>1013</v>
      </c>
      <c r="H340" s="50" t="s">
        <v>1014</v>
      </c>
      <c r="J340" s="5">
        <v>12</v>
      </c>
      <c r="K340" s="5">
        <v>10</v>
      </c>
      <c r="AL340" s="69">
        <f t="shared" si="29"/>
        <v>22</v>
      </c>
      <c r="AM340" s="5">
        <f t="shared" si="28"/>
        <v>2</v>
      </c>
    </row>
    <row r="341" spans="1:39" ht="15.75" customHeight="1">
      <c r="A341" s="6" t="s">
        <v>17</v>
      </c>
      <c r="B341" s="7" t="s">
        <v>373</v>
      </c>
      <c r="C341" s="7">
        <v>3437097</v>
      </c>
      <c r="D341" s="8">
        <v>840003148642317</v>
      </c>
      <c r="E341" s="9">
        <v>43038</v>
      </c>
      <c r="F341" s="6" t="s">
        <v>374</v>
      </c>
      <c r="G341" s="6" t="s">
        <v>371</v>
      </c>
      <c r="H341" s="50" t="s">
        <v>375</v>
      </c>
      <c r="I341" s="30">
        <v>15</v>
      </c>
      <c r="J341" s="5">
        <v>6</v>
      </c>
      <c r="AL341" s="69">
        <f t="shared" si="29"/>
        <v>21</v>
      </c>
      <c r="AM341" s="5">
        <f t="shared" si="28"/>
        <v>2</v>
      </c>
    </row>
    <row r="342" spans="1:39" ht="15.75" customHeight="1">
      <c r="A342" s="6" t="s">
        <v>17</v>
      </c>
      <c r="B342" s="7" t="s">
        <v>604</v>
      </c>
      <c r="C342" s="7">
        <v>3405931</v>
      </c>
      <c r="D342" s="8">
        <v>840003144279430</v>
      </c>
      <c r="E342" s="9">
        <v>43109</v>
      </c>
      <c r="F342" s="6" t="s">
        <v>605</v>
      </c>
      <c r="G342" s="6" t="s">
        <v>602</v>
      </c>
      <c r="H342" s="50" t="s">
        <v>603</v>
      </c>
      <c r="I342" s="30">
        <v>20</v>
      </c>
      <c r="AL342" s="69">
        <f t="shared" si="29"/>
        <v>20</v>
      </c>
      <c r="AM342" s="5">
        <f t="shared" si="28"/>
        <v>1</v>
      </c>
    </row>
    <row r="343" spans="1:39" ht="15.75" customHeight="1">
      <c r="A343" s="6" t="s">
        <v>17</v>
      </c>
      <c r="B343" s="7" t="s">
        <v>320</v>
      </c>
      <c r="C343" s="7">
        <v>3478302</v>
      </c>
      <c r="D343" s="8">
        <v>840003143914257</v>
      </c>
      <c r="E343" s="9">
        <v>43223</v>
      </c>
      <c r="F343" s="6" t="s">
        <v>316</v>
      </c>
      <c r="G343" s="6" t="s">
        <v>317</v>
      </c>
      <c r="H343" s="50" t="s">
        <v>132</v>
      </c>
      <c r="K343" s="5">
        <v>16</v>
      </c>
      <c r="AL343" s="69">
        <f t="shared" si="29"/>
        <v>16</v>
      </c>
      <c r="AM343" s="5">
        <f t="shared" si="28"/>
        <v>1</v>
      </c>
    </row>
    <row r="344" spans="1:39" ht="15.75" customHeight="1">
      <c r="A344" s="6" t="s">
        <v>17</v>
      </c>
      <c r="B344" s="7" t="s">
        <v>260</v>
      </c>
      <c r="C344" s="7">
        <v>3401577</v>
      </c>
      <c r="E344" s="9">
        <v>43105</v>
      </c>
      <c r="F344" s="6" t="s">
        <v>261</v>
      </c>
      <c r="G344" s="6" t="s">
        <v>262</v>
      </c>
      <c r="H344" s="50" t="s">
        <v>263</v>
      </c>
      <c r="I344" s="30">
        <v>10</v>
      </c>
      <c r="AL344" s="69">
        <f t="shared" si="29"/>
        <v>10</v>
      </c>
      <c r="AM344" s="5">
        <f t="shared" si="28"/>
        <v>1</v>
      </c>
    </row>
    <row r="345" spans="1:39" ht="15.75" customHeight="1">
      <c r="A345" s="6" t="s">
        <v>17</v>
      </c>
      <c r="B345" s="7" t="s">
        <v>637</v>
      </c>
      <c r="C345" s="7">
        <v>3457714</v>
      </c>
      <c r="D345" s="8">
        <v>840003006362583</v>
      </c>
      <c r="E345" s="9">
        <v>43191</v>
      </c>
      <c r="F345" s="6" t="s">
        <v>634</v>
      </c>
      <c r="G345" s="6" t="s">
        <v>635</v>
      </c>
      <c r="H345" s="50" t="s">
        <v>638</v>
      </c>
      <c r="I345" s="30">
        <v>10</v>
      </c>
      <c r="AL345" s="69">
        <f t="shared" si="29"/>
        <v>10</v>
      </c>
      <c r="AM345" s="5">
        <f t="shared" si="28"/>
        <v>1</v>
      </c>
    </row>
    <row r="346" spans="1:39" ht="15.75" customHeight="1">
      <c r="A346" s="6" t="s">
        <v>17</v>
      </c>
      <c r="B346" s="7" t="s">
        <v>955</v>
      </c>
      <c r="C346" s="7">
        <v>3444248</v>
      </c>
      <c r="D346" s="11">
        <v>840003005283002</v>
      </c>
      <c r="E346" s="9">
        <v>43160</v>
      </c>
      <c r="F346" s="6" t="s">
        <v>952</v>
      </c>
      <c r="G346" s="6" t="s">
        <v>948</v>
      </c>
      <c r="H346" s="50" t="s">
        <v>956</v>
      </c>
      <c r="I346" s="30">
        <v>9</v>
      </c>
      <c r="AL346" s="69">
        <f t="shared" si="29"/>
        <v>9</v>
      </c>
      <c r="AM346" s="5">
        <f t="shared" si="28"/>
        <v>1</v>
      </c>
    </row>
    <row r="347" spans="1:39" ht="15.75" customHeight="1">
      <c r="A347" s="6" t="s">
        <v>17</v>
      </c>
      <c r="B347" s="7" t="s">
        <v>402</v>
      </c>
      <c r="C347" s="7">
        <v>3428989</v>
      </c>
      <c r="D347" s="8">
        <v>840003135295734</v>
      </c>
      <c r="E347" s="9">
        <v>43228</v>
      </c>
      <c r="F347" s="6" t="s">
        <v>538</v>
      </c>
      <c r="G347" s="6" t="s">
        <v>539</v>
      </c>
      <c r="H347" s="50" t="s">
        <v>540</v>
      </c>
      <c r="I347" s="30">
        <v>8</v>
      </c>
      <c r="AL347" s="69">
        <f t="shared" si="29"/>
        <v>8</v>
      </c>
      <c r="AM347" s="5">
        <f t="shared" si="28"/>
        <v>1</v>
      </c>
    </row>
    <row r="348" spans="1:39" ht="15.75" customHeight="1">
      <c r="A348" s="6" t="s">
        <v>17</v>
      </c>
      <c r="B348" s="7" t="s">
        <v>376</v>
      </c>
      <c r="C348" s="7">
        <v>3422127</v>
      </c>
      <c r="D348" s="11">
        <v>840003201341432</v>
      </c>
      <c r="E348" s="9">
        <v>43147</v>
      </c>
      <c r="F348" s="6" t="s">
        <v>374</v>
      </c>
      <c r="G348" s="6" t="s">
        <v>371</v>
      </c>
      <c r="H348" s="50" t="s">
        <v>375</v>
      </c>
      <c r="J348" s="5">
        <v>6</v>
      </c>
      <c r="AL348" s="69">
        <f t="shared" si="29"/>
        <v>6</v>
      </c>
      <c r="AM348" s="5">
        <f t="shared" si="28"/>
        <v>1</v>
      </c>
    </row>
    <row r="349" spans="1:39" ht="15.75" customHeight="1">
      <c r="A349" s="6" t="s">
        <v>17</v>
      </c>
      <c r="B349" s="7" t="s">
        <v>117</v>
      </c>
      <c r="C349" s="7">
        <v>3440305</v>
      </c>
      <c r="D349" s="8">
        <v>840003142146047</v>
      </c>
      <c r="E349" s="9">
        <v>43201</v>
      </c>
      <c r="F349" s="6" t="s">
        <v>114</v>
      </c>
      <c r="G349" s="6" t="s">
        <v>115</v>
      </c>
      <c r="H349" s="50" t="s">
        <v>116</v>
      </c>
      <c r="AL349" s="69">
        <f t="shared" si="29"/>
        <v>0</v>
      </c>
      <c r="AM349" s="5">
        <f t="shared" si="28"/>
        <v>0</v>
      </c>
    </row>
    <row r="350" spans="1:39" ht="15.75" customHeight="1">
      <c r="A350" s="6" t="s">
        <v>17</v>
      </c>
      <c r="B350" s="7" t="s">
        <v>321</v>
      </c>
      <c r="C350" s="7">
        <v>3493822</v>
      </c>
      <c r="D350" s="8">
        <v>840003143914258</v>
      </c>
      <c r="E350" s="9">
        <v>43192</v>
      </c>
      <c r="F350" s="6" t="s">
        <v>316</v>
      </c>
      <c r="G350" s="6" t="s">
        <v>317</v>
      </c>
      <c r="H350" s="50" t="s">
        <v>132</v>
      </c>
      <c r="AL350" s="69">
        <f t="shared" si="29"/>
        <v>0</v>
      </c>
      <c r="AM350" s="5">
        <f t="shared" si="28"/>
        <v>0</v>
      </c>
    </row>
    <row r="351" spans="1:39" ht="15" customHeight="1">
      <c r="A351" s="6" t="s">
        <v>17</v>
      </c>
      <c r="B351" s="7" t="s">
        <v>162</v>
      </c>
      <c r="C351" s="7">
        <v>3464239</v>
      </c>
      <c r="D351" s="8">
        <v>840003144458803</v>
      </c>
      <c r="E351" s="9">
        <v>43175</v>
      </c>
      <c r="F351" s="6" t="s">
        <v>159</v>
      </c>
      <c r="G351" s="6" t="s">
        <v>160</v>
      </c>
      <c r="H351" s="50" t="s">
        <v>163</v>
      </c>
      <c r="AL351" s="69">
        <f t="shared" si="29"/>
        <v>0</v>
      </c>
      <c r="AM351" s="5">
        <f t="shared" si="28"/>
        <v>0</v>
      </c>
    </row>
    <row r="352" spans="1:39" ht="15" customHeight="1">
      <c r="A352" s="6" t="s">
        <v>17</v>
      </c>
      <c r="B352" s="7" t="s">
        <v>305</v>
      </c>
      <c r="C352" s="7">
        <v>3489613</v>
      </c>
      <c r="D352" s="8">
        <v>840003149404511</v>
      </c>
      <c r="E352" s="9">
        <v>43161</v>
      </c>
      <c r="F352" s="6" t="s">
        <v>439</v>
      </c>
      <c r="G352" s="6" t="s">
        <v>437</v>
      </c>
      <c r="H352" s="50" t="s">
        <v>440</v>
      </c>
      <c r="AL352" s="69">
        <f t="shared" si="29"/>
        <v>0</v>
      </c>
      <c r="AM352" s="5">
        <f t="shared" si="28"/>
        <v>0</v>
      </c>
    </row>
    <row r="353" spans="1:39" ht="15" customHeight="1">
      <c r="A353" s="6" t="s">
        <v>17</v>
      </c>
      <c r="B353" s="7" t="s">
        <v>424</v>
      </c>
      <c r="C353" s="7">
        <v>3453942</v>
      </c>
      <c r="D353" s="8">
        <v>840003199828696</v>
      </c>
      <c r="E353" s="9">
        <v>43121</v>
      </c>
      <c r="F353" s="6" t="s">
        <v>374</v>
      </c>
      <c r="G353" s="6" t="s">
        <v>423</v>
      </c>
      <c r="H353" s="50" t="s">
        <v>87</v>
      </c>
      <c r="AL353" s="69">
        <f t="shared" si="29"/>
        <v>0</v>
      </c>
      <c r="AM353" s="5">
        <f t="shared" si="28"/>
        <v>0</v>
      </c>
    </row>
    <row r="354" spans="3:5" ht="15.75" customHeight="1">
      <c r="C354" s="7"/>
      <c r="E354" s="9"/>
    </row>
    <row r="355" spans="1:52" ht="15.75" customHeight="1">
      <c r="A355" s="1" t="s">
        <v>1</v>
      </c>
      <c r="B355" s="2" t="s">
        <v>5</v>
      </c>
      <c r="C355" s="2" t="s">
        <v>6</v>
      </c>
      <c r="D355" s="3" t="s">
        <v>8</v>
      </c>
      <c r="E355" s="4" t="s">
        <v>9</v>
      </c>
      <c r="F355" s="1" t="s">
        <v>2</v>
      </c>
      <c r="G355" s="1" t="s">
        <v>3</v>
      </c>
      <c r="H355" s="54" t="s">
        <v>10</v>
      </c>
      <c r="I355" s="31" t="s">
        <v>7</v>
      </c>
      <c r="J355" s="1" t="s">
        <v>1061</v>
      </c>
      <c r="K355" s="1" t="s">
        <v>1062</v>
      </c>
      <c r="L355" s="1" t="s">
        <v>1063</v>
      </c>
      <c r="M355" s="1" t="s">
        <v>1064</v>
      </c>
      <c r="N355" s="1" t="s">
        <v>1065</v>
      </c>
      <c r="O355" s="1" t="s">
        <v>1066</v>
      </c>
      <c r="P355" s="1" t="s">
        <v>1067</v>
      </c>
      <c r="Q355" s="1" t="s">
        <v>1068</v>
      </c>
      <c r="R355" s="1" t="s">
        <v>1069</v>
      </c>
      <c r="S355" s="48" t="s">
        <v>1126</v>
      </c>
      <c r="T355" s="48" t="s">
        <v>1125</v>
      </c>
      <c r="U355" s="48" t="s">
        <v>1127</v>
      </c>
      <c r="V355" s="48" t="s">
        <v>1128</v>
      </c>
      <c r="W355" s="48" t="s">
        <v>1129</v>
      </c>
      <c r="X355" s="48" t="s">
        <v>1130</v>
      </c>
      <c r="Y355" s="48" t="s">
        <v>1152</v>
      </c>
      <c r="Z355" s="48" t="s">
        <v>1153</v>
      </c>
      <c r="AA355" s="48" t="s">
        <v>1154</v>
      </c>
      <c r="AB355" s="48" t="s">
        <v>1180</v>
      </c>
      <c r="AC355" s="48" t="s">
        <v>1181</v>
      </c>
      <c r="AD355" s="48" t="s">
        <v>1184</v>
      </c>
      <c r="AE355" s="48" t="s">
        <v>1185</v>
      </c>
      <c r="AF355" s="48" t="s">
        <v>1187</v>
      </c>
      <c r="AG355" s="48" t="s">
        <v>1188</v>
      </c>
      <c r="AH355" s="48" t="s">
        <v>1191</v>
      </c>
      <c r="AI355" s="48" t="s">
        <v>1192</v>
      </c>
      <c r="AJ355" s="48" t="s">
        <v>1193</v>
      </c>
      <c r="AK355" s="48" t="s">
        <v>1194</v>
      </c>
      <c r="AL355" s="68" t="s">
        <v>905</v>
      </c>
      <c r="AM355" s="1" t="s">
        <v>1124</v>
      </c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39" ht="15.75" customHeight="1">
      <c r="A356" s="6" t="s">
        <v>906</v>
      </c>
      <c r="B356" s="7" t="s">
        <v>422</v>
      </c>
      <c r="C356" s="7">
        <v>3399209</v>
      </c>
      <c r="D356" s="8">
        <v>840003148642303</v>
      </c>
      <c r="E356" s="9">
        <v>42985</v>
      </c>
      <c r="F356" s="6" t="s">
        <v>391</v>
      </c>
      <c r="G356" s="6" t="s">
        <v>423</v>
      </c>
      <c r="H356" s="50" t="s">
        <v>375</v>
      </c>
      <c r="I356" s="30">
        <v>84</v>
      </c>
      <c r="J356" s="5">
        <v>82</v>
      </c>
      <c r="K356" s="5">
        <v>76</v>
      </c>
      <c r="M356" s="5">
        <v>71</v>
      </c>
      <c r="N356" s="5">
        <v>71</v>
      </c>
      <c r="O356" s="5">
        <v>76</v>
      </c>
      <c r="S356" s="5">
        <v>83</v>
      </c>
      <c r="T356" s="5">
        <v>38</v>
      </c>
      <c r="U356" s="5">
        <v>76</v>
      </c>
      <c r="V356" s="5">
        <v>26</v>
      </c>
      <c r="AL356" s="69">
        <f>SUM(I356:AC356)</f>
        <v>683</v>
      </c>
      <c r="AM356" s="5">
        <f aca="true" t="shared" si="30" ref="AM356:AM380">COUNT(I356:AK356)</f>
        <v>10</v>
      </c>
    </row>
    <row r="357" spans="1:39" ht="15.75" customHeight="1">
      <c r="A357" s="6" t="s">
        <v>906</v>
      </c>
      <c r="B357" s="7" t="s">
        <v>82</v>
      </c>
      <c r="C357" s="7">
        <v>3488617</v>
      </c>
      <c r="E357" s="9">
        <v>43143</v>
      </c>
      <c r="F357" s="6" t="s">
        <v>79</v>
      </c>
      <c r="G357" s="6" t="s">
        <v>80</v>
      </c>
      <c r="H357" s="50" t="s">
        <v>83</v>
      </c>
      <c r="I357" s="87">
        <v>35</v>
      </c>
      <c r="K357" s="5">
        <v>12</v>
      </c>
      <c r="P357" s="67">
        <v>20</v>
      </c>
      <c r="Q357" s="67">
        <v>20</v>
      </c>
      <c r="R357" s="67">
        <v>25</v>
      </c>
      <c r="S357" s="67">
        <v>25</v>
      </c>
      <c r="T357" s="67">
        <v>15</v>
      </c>
      <c r="U357" s="67">
        <v>20</v>
      </c>
      <c r="V357" s="67">
        <v>20</v>
      </c>
      <c r="Z357" s="86">
        <v>38</v>
      </c>
      <c r="AA357" s="86">
        <v>38</v>
      </c>
      <c r="AB357" s="67"/>
      <c r="AC357" s="67">
        <v>16</v>
      </c>
      <c r="AD357" s="86">
        <v>38</v>
      </c>
      <c r="AE357" s="86">
        <v>28</v>
      </c>
      <c r="AF357" s="67"/>
      <c r="AG357" s="86">
        <v>50</v>
      </c>
      <c r="AH357" s="86">
        <v>85</v>
      </c>
      <c r="AI357" s="86">
        <v>88</v>
      </c>
      <c r="AJ357" s="86">
        <v>78</v>
      </c>
      <c r="AK357" s="86">
        <v>78</v>
      </c>
      <c r="AL357" s="69">
        <f>SUM(AD357:AK357)+Z357+AA357+I357</f>
        <v>556</v>
      </c>
      <c r="AM357" s="5">
        <f t="shared" si="30"/>
        <v>19</v>
      </c>
    </row>
    <row r="358" spans="1:39" ht="15.75" customHeight="1">
      <c r="A358" s="6" t="s">
        <v>906</v>
      </c>
      <c r="B358" s="7" t="s">
        <v>435</v>
      </c>
      <c r="C358" s="7">
        <v>3441348</v>
      </c>
      <c r="D358" s="8">
        <v>840003199828698</v>
      </c>
      <c r="E358" s="9">
        <v>43136</v>
      </c>
      <c r="F358" s="6" t="s">
        <v>436</v>
      </c>
      <c r="G358" s="6" t="s">
        <v>437</v>
      </c>
      <c r="H358" s="50" t="s">
        <v>438</v>
      </c>
      <c r="I358" s="30">
        <v>54</v>
      </c>
      <c r="J358" s="5">
        <v>24</v>
      </c>
      <c r="K358" s="5">
        <v>24</v>
      </c>
      <c r="M358" s="5">
        <v>52</v>
      </c>
      <c r="N358" s="5">
        <v>56</v>
      </c>
      <c r="O358" s="5">
        <v>46</v>
      </c>
      <c r="P358" s="5">
        <v>32</v>
      </c>
      <c r="Q358" s="5">
        <v>32</v>
      </c>
      <c r="R358" s="5">
        <v>38</v>
      </c>
      <c r="AG358" s="5">
        <v>20</v>
      </c>
      <c r="AH358" s="67"/>
      <c r="AI358" s="67"/>
      <c r="AJ358" s="67"/>
      <c r="AK358" s="67"/>
      <c r="AL358" s="69">
        <f>SUM(I358:AG358)</f>
        <v>378</v>
      </c>
      <c r="AM358" s="5">
        <f t="shared" si="30"/>
        <v>10</v>
      </c>
    </row>
    <row r="359" spans="1:39" ht="15.75" customHeight="1">
      <c r="A359" s="5" t="s">
        <v>906</v>
      </c>
      <c r="B359" s="12" t="s">
        <v>1093</v>
      </c>
      <c r="C359" s="7">
        <v>3437556</v>
      </c>
      <c r="E359" s="9">
        <v>43134</v>
      </c>
      <c r="F359" s="5" t="s">
        <v>1091</v>
      </c>
      <c r="G359" s="5" t="s">
        <v>1092</v>
      </c>
      <c r="H359" s="50" t="s">
        <v>1094</v>
      </c>
      <c r="L359" s="5">
        <v>6</v>
      </c>
      <c r="W359" s="5">
        <v>12</v>
      </c>
      <c r="X359" s="5">
        <v>25</v>
      </c>
      <c r="Y359" s="5">
        <v>20</v>
      </c>
      <c r="AC359" s="5">
        <v>30</v>
      </c>
      <c r="AG359" s="5">
        <v>35</v>
      </c>
      <c r="AH359" s="67">
        <v>35</v>
      </c>
      <c r="AI359" s="67">
        <v>15</v>
      </c>
      <c r="AJ359" s="67"/>
      <c r="AK359" s="67"/>
      <c r="AL359" s="69">
        <f>SUM(I359:AI359)</f>
        <v>178</v>
      </c>
      <c r="AM359" s="5">
        <f t="shared" si="30"/>
        <v>8</v>
      </c>
    </row>
    <row r="360" spans="1:39" ht="15.75" customHeight="1">
      <c r="A360" s="6" t="s">
        <v>906</v>
      </c>
      <c r="B360" s="7" t="s">
        <v>170</v>
      </c>
      <c r="C360" s="7">
        <v>3468388</v>
      </c>
      <c r="D360" s="8">
        <v>840003144182801</v>
      </c>
      <c r="E360" s="9">
        <v>43221</v>
      </c>
      <c r="F360" s="6" t="s">
        <v>171</v>
      </c>
      <c r="G360" s="6" t="s">
        <v>172</v>
      </c>
      <c r="H360" s="50" t="s">
        <v>173</v>
      </c>
      <c r="I360" s="87">
        <v>24</v>
      </c>
      <c r="K360" s="86">
        <v>12</v>
      </c>
      <c r="M360" s="5">
        <v>6</v>
      </c>
      <c r="N360" s="67">
        <v>6</v>
      </c>
      <c r="O360" s="67">
        <v>6</v>
      </c>
      <c r="Z360" s="86">
        <v>12</v>
      </c>
      <c r="AA360" s="86">
        <v>12</v>
      </c>
      <c r="AB360" s="86">
        <v>18</v>
      </c>
      <c r="AD360" s="67">
        <v>10</v>
      </c>
      <c r="AE360" s="86">
        <v>10</v>
      </c>
      <c r="AF360" s="86">
        <v>30</v>
      </c>
      <c r="AG360" s="86">
        <v>12</v>
      </c>
      <c r="AH360" s="86">
        <v>12</v>
      </c>
      <c r="AI360" s="86">
        <v>12</v>
      </c>
      <c r="AJ360" s="67"/>
      <c r="AK360" s="67"/>
      <c r="AL360" s="69">
        <f>SUM(AE360:AI360)+SUM(Z360:AB360)+I360+K360</f>
        <v>154</v>
      </c>
      <c r="AM360" s="5">
        <f t="shared" si="30"/>
        <v>14</v>
      </c>
    </row>
    <row r="361" spans="1:39" ht="15.75" customHeight="1">
      <c r="A361" s="6" t="s">
        <v>906</v>
      </c>
      <c r="B361" s="7" t="s">
        <v>536</v>
      </c>
      <c r="C361" s="7">
        <v>3484359</v>
      </c>
      <c r="D361" s="8">
        <v>840003004435051</v>
      </c>
      <c r="E361" s="9">
        <v>43210</v>
      </c>
      <c r="F361" s="6" t="s">
        <v>529</v>
      </c>
      <c r="G361" s="6" t="s">
        <v>530</v>
      </c>
      <c r="H361" s="50" t="s">
        <v>537</v>
      </c>
      <c r="I361" s="30">
        <v>30</v>
      </c>
      <c r="K361" s="5">
        <v>24</v>
      </c>
      <c r="AD361" s="5">
        <v>22</v>
      </c>
      <c r="AE361" s="5">
        <v>32</v>
      </c>
      <c r="AL361" s="69">
        <f>SUM(I361:AE361)</f>
        <v>108</v>
      </c>
      <c r="AM361" s="5">
        <f t="shared" si="30"/>
        <v>4</v>
      </c>
    </row>
    <row r="362" spans="1:39" ht="15.75" customHeight="1">
      <c r="A362" s="6" t="s">
        <v>906</v>
      </c>
      <c r="B362" s="7" t="s">
        <v>84</v>
      </c>
      <c r="C362" s="7">
        <v>3446504</v>
      </c>
      <c r="E362" s="9">
        <v>43185</v>
      </c>
      <c r="F362" s="6" t="s">
        <v>85</v>
      </c>
      <c r="G362" s="6" t="s">
        <v>86</v>
      </c>
      <c r="H362" s="50" t="s">
        <v>87</v>
      </c>
      <c r="I362" s="30">
        <v>35</v>
      </c>
      <c r="N362" s="5">
        <v>18</v>
      </c>
      <c r="O362" s="5">
        <v>18</v>
      </c>
      <c r="Y362" s="5">
        <v>32</v>
      </c>
      <c r="AL362" s="69">
        <f>SUM(I362:AE362)</f>
        <v>103</v>
      </c>
      <c r="AM362" s="5">
        <f t="shared" si="30"/>
        <v>4</v>
      </c>
    </row>
    <row r="363" spans="1:39" ht="15.75" customHeight="1">
      <c r="A363" s="5" t="s">
        <v>906</v>
      </c>
      <c r="B363" s="12" t="s">
        <v>986</v>
      </c>
      <c r="C363" s="7">
        <v>3466330</v>
      </c>
      <c r="D363" s="11">
        <v>840003136486429</v>
      </c>
      <c r="E363" s="9">
        <v>43193</v>
      </c>
      <c r="F363" s="5" t="s">
        <v>374</v>
      </c>
      <c r="G363" s="5" t="s">
        <v>987</v>
      </c>
      <c r="H363" s="50" t="s">
        <v>988</v>
      </c>
      <c r="J363" s="5">
        <v>12</v>
      </c>
      <c r="K363" s="5">
        <v>16</v>
      </c>
      <c r="Z363" s="5">
        <v>24</v>
      </c>
      <c r="AA363" s="5">
        <v>24</v>
      </c>
      <c r="AF363" s="5">
        <v>12</v>
      </c>
      <c r="AI363" s="5">
        <v>10</v>
      </c>
      <c r="AL363" s="69">
        <f>SUM(I363:AI363)</f>
        <v>98</v>
      </c>
      <c r="AM363" s="5">
        <f t="shared" si="30"/>
        <v>6</v>
      </c>
    </row>
    <row r="364" spans="1:39" ht="15.75" customHeight="1">
      <c r="A364" s="6" t="s">
        <v>906</v>
      </c>
      <c r="B364" s="7" t="s">
        <v>315</v>
      </c>
      <c r="C364" s="7">
        <v>3391643</v>
      </c>
      <c r="D364" s="8">
        <v>840003143914253</v>
      </c>
      <c r="E364" s="9">
        <v>43102</v>
      </c>
      <c r="F364" s="6" t="s">
        <v>316</v>
      </c>
      <c r="G364" s="6" t="s">
        <v>317</v>
      </c>
      <c r="H364" s="50" t="s">
        <v>318</v>
      </c>
      <c r="I364" s="30">
        <v>24</v>
      </c>
      <c r="K364" s="5">
        <v>12</v>
      </c>
      <c r="L364" s="5">
        <v>12</v>
      </c>
      <c r="N364" s="5">
        <v>18</v>
      </c>
      <c r="O364" s="5">
        <v>18</v>
      </c>
      <c r="AL364" s="69">
        <f aca="true" t="shared" si="31" ref="AL364:AL369">SUM(I364:AE364)</f>
        <v>84</v>
      </c>
      <c r="AM364" s="5">
        <f t="shared" si="30"/>
        <v>5</v>
      </c>
    </row>
    <row r="365" spans="1:39" ht="15.75" customHeight="1">
      <c r="A365" s="6" t="s">
        <v>906</v>
      </c>
      <c r="B365" s="7" t="s">
        <v>227</v>
      </c>
      <c r="C365" s="7">
        <v>3444287</v>
      </c>
      <c r="E365" s="9">
        <v>43175</v>
      </c>
      <c r="F365" s="6" t="s">
        <v>228</v>
      </c>
      <c r="G365" s="6" t="s">
        <v>225</v>
      </c>
      <c r="H365" s="50" t="s">
        <v>229</v>
      </c>
      <c r="I365" s="30">
        <v>28</v>
      </c>
      <c r="N365" s="5">
        <v>15</v>
      </c>
      <c r="O365" s="5">
        <v>15</v>
      </c>
      <c r="U365" s="5">
        <v>12</v>
      </c>
      <c r="V365" s="5">
        <v>12</v>
      </c>
      <c r="AL365" s="69">
        <f t="shared" si="31"/>
        <v>82</v>
      </c>
      <c r="AM365" s="5">
        <f t="shared" si="30"/>
        <v>5</v>
      </c>
    </row>
    <row r="366" spans="1:39" ht="15.75" customHeight="1">
      <c r="A366" s="6" t="s">
        <v>906</v>
      </c>
      <c r="B366" s="7" t="s">
        <v>961</v>
      </c>
      <c r="C366" s="7">
        <v>3455893</v>
      </c>
      <c r="D366" s="8">
        <v>840003203498296</v>
      </c>
      <c r="E366" s="9">
        <v>43142</v>
      </c>
      <c r="F366" s="6" t="s">
        <v>953</v>
      </c>
      <c r="G366" s="6" t="s">
        <v>948</v>
      </c>
      <c r="H366" s="50" t="s">
        <v>960</v>
      </c>
      <c r="I366" s="30">
        <v>42</v>
      </c>
      <c r="AL366" s="69">
        <f t="shared" si="31"/>
        <v>42</v>
      </c>
      <c r="AM366" s="5">
        <f t="shared" si="30"/>
        <v>1</v>
      </c>
    </row>
    <row r="367" spans="1:39" ht="15.75" customHeight="1">
      <c r="A367" s="6" t="s">
        <v>906</v>
      </c>
      <c r="B367" s="7" t="s">
        <v>127</v>
      </c>
      <c r="C367" s="7">
        <v>3448871</v>
      </c>
      <c r="D367" s="8">
        <v>840003008581235</v>
      </c>
      <c r="E367" s="9">
        <v>43104</v>
      </c>
      <c r="F367" s="6" t="s">
        <v>123</v>
      </c>
      <c r="G367" s="6" t="s">
        <v>120</v>
      </c>
      <c r="H367" s="50" t="s">
        <v>126</v>
      </c>
      <c r="I367" s="30">
        <v>12</v>
      </c>
      <c r="L367" s="5">
        <v>6</v>
      </c>
      <c r="Z367" s="5">
        <v>12</v>
      </c>
      <c r="AA367" s="5">
        <v>12</v>
      </c>
      <c r="AL367" s="69">
        <f t="shared" si="31"/>
        <v>42</v>
      </c>
      <c r="AM367" s="5">
        <f t="shared" si="30"/>
        <v>4</v>
      </c>
    </row>
    <row r="368" spans="1:39" ht="15.75" customHeight="1">
      <c r="A368" s="5" t="s">
        <v>906</v>
      </c>
      <c r="B368" s="12" t="s">
        <v>254</v>
      </c>
      <c r="C368" s="7">
        <v>3489340</v>
      </c>
      <c r="D368" s="11">
        <v>840003204376997</v>
      </c>
      <c r="E368" s="9">
        <v>43224</v>
      </c>
      <c r="F368" s="5" t="s">
        <v>885</v>
      </c>
      <c r="G368" s="5" t="s">
        <v>886</v>
      </c>
      <c r="H368" s="50" t="s">
        <v>1009</v>
      </c>
      <c r="J368" s="5">
        <v>10</v>
      </c>
      <c r="L368" s="5">
        <v>12</v>
      </c>
      <c r="AL368" s="69">
        <f t="shared" si="31"/>
        <v>22</v>
      </c>
      <c r="AM368" s="5">
        <f t="shared" si="30"/>
        <v>2</v>
      </c>
    </row>
    <row r="369" spans="1:39" ht="15.75" customHeight="1">
      <c r="A369" s="5" t="s">
        <v>906</v>
      </c>
      <c r="B369" s="12" t="s">
        <v>954</v>
      </c>
      <c r="C369" s="7">
        <v>3494528</v>
      </c>
      <c r="D369" s="11">
        <v>840003006382754</v>
      </c>
      <c r="E369" s="9">
        <v>43192</v>
      </c>
      <c r="F369" s="5" t="s">
        <v>952</v>
      </c>
      <c r="G369" s="5" t="s">
        <v>948</v>
      </c>
      <c r="H369" s="50" t="s">
        <v>949</v>
      </c>
      <c r="P369" s="5">
        <v>12</v>
      </c>
      <c r="Q369" s="5">
        <v>10</v>
      </c>
      <c r="AL369" s="69">
        <f t="shared" si="31"/>
        <v>22</v>
      </c>
      <c r="AM369" s="5">
        <f t="shared" si="30"/>
        <v>2</v>
      </c>
    </row>
    <row r="370" spans="1:39" ht="15" customHeight="1">
      <c r="A370" s="6" t="s">
        <v>906</v>
      </c>
      <c r="B370" s="7" t="s">
        <v>129</v>
      </c>
      <c r="C370" s="7">
        <v>3396472</v>
      </c>
      <c r="D370" s="8">
        <v>840003143914251</v>
      </c>
      <c r="E370" s="9">
        <v>43136</v>
      </c>
      <c r="F370" s="6" t="s">
        <v>130</v>
      </c>
      <c r="G370" s="6" t="s">
        <v>131</v>
      </c>
      <c r="H370" s="50" t="s">
        <v>132</v>
      </c>
      <c r="I370" s="30">
        <v>9</v>
      </c>
      <c r="AI370" s="5">
        <v>12</v>
      </c>
      <c r="AL370" s="69">
        <f>SUM(I370:AI370)</f>
        <v>21</v>
      </c>
      <c r="AM370" s="5">
        <f t="shared" si="30"/>
        <v>2</v>
      </c>
    </row>
    <row r="371" spans="1:39" ht="15.75" customHeight="1">
      <c r="A371" s="6" t="s">
        <v>906</v>
      </c>
      <c r="B371" s="7" t="s">
        <v>113</v>
      </c>
      <c r="C371" s="7">
        <v>3440308</v>
      </c>
      <c r="D371" s="8">
        <v>840003142146043</v>
      </c>
      <c r="E371" s="9">
        <v>43198</v>
      </c>
      <c r="F371" s="6" t="s">
        <v>114</v>
      </c>
      <c r="G371" s="6" t="s">
        <v>115</v>
      </c>
      <c r="H371" s="50" t="s">
        <v>116</v>
      </c>
      <c r="I371" s="30">
        <v>20</v>
      </c>
      <c r="AL371" s="69">
        <f aca="true" t="shared" si="32" ref="AL371:AL380">SUM(I371:AE371)</f>
        <v>20</v>
      </c>
      <c r="AM371" s="5">
        <f t="shared" si="30"/>
        <v>1</v>
      </c>
    </row>
    <row r="372" spans="1:39" ht="15.75" customHeight="1">
      <c r="A372" s="6" t="s">
        <v>906</v>
      </c>
      <c r="B372" s="7" t="s">
        <v>601</v>
      </c>
      <c r="C372" s="7">
        <v>3405930</v>
      </c>
      <c r="D372" s="8">
        <v>840003144279428</v>
      </c>
      <c r="E372" s="9">
        <v>43116</v>
      </c>
      <c r="F372" s="6" t="s">
        <v>67</v>
      </c>
      <c r="G372" s="6" t="s">
        <v>602</v>
      </c>
      <c r="H372" s="50" t="s">
        <v>603</v>
      </c>
      <c r="I372" s="30">
        <v>20</v>
      </c>
      <c r="AL372" s="69">
        <f t="shared" si="32"/>
        <v>20</v>
      </c>
      <c r="AM372" s="5">
        <f t="shared" si="30"/>
        <v>1</v>
      </c>
    </row>
    <row r="373" spans="1:39" ht="15.75" customHeight="1">
      <c r="A373" s="6" t="s">
        <v>906</v>
      </c>
      <c r="B373" s="7" t="s">
        <v>267</v>
      </c>
      <c r="C373" s="7">
        <v>3432414</v>
      </c>
      <c r="E373" s="9">
        <v>43109</v>
      </c>
      <c r="F373" s="6" t="s">
        <v>261</v>
      </c>
      <c r="G373" s="6" t="s">
        <v>262</v>
      </c>
      <c r="H373" s="50" t="s">
        <v>268</v>
      </c>
      <c r="M373" s="5">
        <v>6</v>
      </c>
      <c r="N373" s="5">
        <v>6</v>
      </c>
      <c r="O373" s="5">
        <v>6</v>
      </c>
      <c r="AL373" s="69">
        <f t="shared" si="32"/>
        <v>18</v>
      </c>
      <c r="AM373" s="5">
        <f t="shared" si="30"/>
        <v>3</v>
      </c>
    </row>
    <row r="374" spans="1:39" ht="15.75" customHeight="1">
      <c r="A374" s="6" t="s">
        <v>906</v>
      </c>
      <c r="C374" s="7"/>
      <c r="D374" s="8">
        <v>840003004461631</v>
      </c>
      <c r="E374" s="9"/>
      <c r="F374" s="6" t="s">
        <v>272</v>
      </c>
      <c r="G374" s="6" t="s">
        <v>273</v>
      </c>
      <c r="H374" s="50" t="s">
        <v>279</v>
      </c>
      <c r="M374" s="5">
        <v>12</v>
      </c>
      <c r="AL374" s="69">
        <f t="shared" si="32"/>
        <v>12</v>
      </c>
      <c r="AM374" s="5">
        <f t="shared" si="30"/>
        <v>1</v>
      </c>
    </row>
    <row r="375" spans="1:39" ht="15.75" customHeight="1">
      <c r="A375" s="6" t="s">
        <v>906</v>
      </c>
      <c r="B375" s="7" t="s">
        <v>633</v>
      </c>
      <c r="C375" s="7">
        <v>3452954</v>
      </c>
      <c r="D375" s="8">
        <v>840003145272405</v>
      </c>
      <c r="E375" s="9">
        <v>43165</v>
      </c>
      <c r="F375" s="6" t="s">
        <v>634</v>
      </c>
      <c r="G375" s="6" t="s">
        <v>635</v>
      </c>
      <c r="H375" s="50" t="s">
        <v>636</v>
      </c>
      <c r="I375" s="30">
        <v>9</v>
      </c>
      <c r="AL375" s="69">
        <f t="shared" si="32"/>
        <v>9</v>
      </c>
      <c r="AM375" s="5">
        <f t="shared" si="30"/>
        <v>1</v>
      </c>
    </row>
    <row r="376" spans="1:39" ht="15.75" customHeight="1">
      <c r="A376" s="6" t="s">
        <v>906</v>
      </c>
      <c r="B376" s="7" t="s">
        <v>287</v>
      </c>
      <c r="C376" s="7">
        <v>3472920</v>
      </c>
      <c r="D376" s="8">
        <v>840003004450133</v>
      </c>
      <c r="E376" s="9">
        <v>43221</v>
      </c>
      <c r="F376" s="6" t="s">
        <v>284</v>
      </c>
      <c r="G376" s="6" t="s">
        <v>285</v>
      </c>
      <c r="H376" s="50" t="s">
        <v>288</v>
      </c>
      <c r="AL376" s="69">
        <f t="shared" si="32"/>
        <v>0</v>
      </c>
      <c r="AM376" s="5">
        <f t="shared" si="30"/>
        <v>0</v>
      </c>
    </row>
    <row r="377" spans="1:39" ht="15.75" customHeight="1">
      <c r="A377" s="6" t="s">
        <v>906</v>
      </c>
      <c r="B377" s="7" t="s">
        <v>158</v>
      </c>
      <c r="C377" s="7">
        <v>3417100</v>
      </c>
      <c r="D377" s="8">
        <v>840003144458802</v>
      </c>
      <c r="E377" s="9">
        <v>43173</v>
      </c>
      <c r="F377" s="6" t="s">
        <v>159</v>
      </c>
      <c r="G377" s="6" t="s">
        <v>160</v>
      </c>
      <c r="H377" s="50" t="s">
        <v>161</v>
      </c>
      <c r="AL377" s="69">
        <f t="shared" si="32"/>
        <v>0</v>
      </c>
      <c r="AM377" s="5">
        <f t="shared" si="30"/>
        <v>0</v>
      </c>
    </row>
    <row r="378" spans="1:39" ht="15.75" customHeight="1">
      <c r="A378" s="6" t="s">
        <v>906</v>
      </c>
      <c r="B378" s="7" t="s">
        <v>322</v>
      </c>
      <c r="C378" s="7">
        <v>3396471</v>
      </c>
      <c r="D378" s="8">
        <v>840003143914254</v>
      </c>
      <c r="E378" s="9">
        <v>43119</v>
      </c>
      <c r="F378" s="6" t="s">
        <v>316</v>
      </c>
      <c r="G378" s="6" t="s">
        <v>317</v>
      </c>
      <c r="H378" s="50" t="s">
        <v>323</v>
      </c>
      <c r="AL378" s="69">
        <f t="shared" si="32"/>
        <v>0</v>
      </c>
      <c r="AM378" s="5">
        <f t="shared" si="30"/>
        <v>0</v>
      </c>
    </row>
    <row r="379" spans="1:39" ht="15.75" customHeight="1">
      <c r="A379" s="6" t="s">
        <v>906</v>
      </c>
      <c r="B379" s="7" t="s">
        <v>422</v>
      </c>
      <c r="C379" s="7">
        <v>3399209</v>
      </c>
      <c r="D379" s="8">
        <v>840003148642303</v>
      </c>
      <c r="E379" s="9">
        <v>42985</v>
      </c>
      <c r="F379" s="6" t="s">
        <v>374</v>
      </c>
      <c r="G379" s="6" t="s">
        <v>423</v>
      </c>
      <c r="H379" s="50" t="s">
        <v>375</v>
      </c>
      <c r="AL379" s="69">
        <f t="shared" si="32"/>
        <v>0</v>
      </c>
      <c r="AM379" s="5">
        <f t="shared" si="30"/>
        <v>0</v>
      </c>
    </row>
    <row r="380" spans="1:39" ht="15.75" customHeight="1">
      <c r="A380" s="6" t="s">
        <v>906</v>
      </c>
      <c r="B380" s="12" t="s">
        <v>1164</v>
      </c>
      <c r="C380" s="7">
        <v>3520303</v>
      </c>
      <c r="E380" s="9">
        <v>43375</v>
      </c>
      <c r="F380" s="5" t="s">
        <v>605</v>
      </c>
      <c r="G380" s="5" t="s">
        <v>602</v>
      </c>
      <c r="H380" s="50" t="s">
        <v>1177</v>
      </c>
      <c r="AL380" s="69">
        <f t="shared" si="32"/>
        <v>0</v>
      </c>
      <c r="AM380" s="5">
        <f t="shared" si="30"/>
        <v>0</v>
      </c>
    </row>
    <row r="381" spans="3:5" ht="15.75" customHeight="1">
      <c r="C381" s="7"/>
      <c r="E381" s="9"/>
    </row>
    <row r="382" spans="3:5" ht="15.75" customHeight="1">
      <c r="C382" s="7"/>
      <c r="E382" s="9"/>
    </row>
    <row r="383" spans="3:5" ht="15.75" customHeight="1">
      <c r="C383" s="7"/>
      <c r="E383" s="9"/>
    </row>
    <row r="384" spans="2:38" ht="15.75" customHeight="1">
      <c r="B384" s="5"/>
      <c r="C384" s="7"/>
      <c r="E384" s="9"/>
      <c r="AL384" s="50"/>
    </row>
    <row r="385" spans="2:38" ht="15.75" customHeight="1">
      <c r="B385" s="5"/>
      <c r="C385" s="7"/>
      <c r="E385" s="9"/>
      <c r="AL385" s="50"/>
    </row>
    <row r="386" spans="2:38" ht="15.75" customHeight="1">
      <c r="B386" s="5"/>
      <c r="C386" s="7"/>
      <c r="E386" s="9"/>
      <c r="AL386" s="50"/>
    </row>
    <row r="387" spans="2:38" ht="15.75" customHeight="1">
      <c r="B387" s="5"/>
      <c r="C387" s="7"/>
      <c r="E387" s="9"/>
      <c r="AL387" s="50"/>
    </row>
    <row r="388" spans="2:38" ht="15.75" customHeight="1">
      <c r="B388" s="5"/>
      <c r="C388" s="7"/>
      <c r="E388" s="9"/>
      <c r="AL388" s="50"/>
    </row>
    <row r="389" spans="2:38" ht="15.75" customHeight="1">
      <c r="B389" s="5"/>
      <c r="C389" s="7"/>
      <c r="E389" s="9"/>
      <c r="AL389" s="50"/>
    </row>
    <row r="390" spans="2:38" ht="15.75" customHeight="1">
      <c r="B390" s="5"/>
      <c r="C390" s="7"/>
      <c r="E390" s="9"/>
      <c r="AL390" s="50"/>
    </row>
    <row r="391" spans="2:38" ht="15.75" customHeight="1">
      <c r="B391" s="5"/>
      <c r="C391" s="7"/>
      <c r="E391" s="9"/>
      <c r="AL391" s="50"/>
    </row>
    <row r="392" spans="2:38" ht="15.75" customHeight="1">
      <c r="B392" s="5"/>
      <c r="C392" s="7"/>
      <c r="E392" s="9"/>
      <c r="AL392" s="50"/>
    </row>
    <row r="393" spans="2:38" ht="15.75" customHeight="1">
      <c r="B393" s="5"/>
      <c r="C393" s="7"/>
      <c r="E393" s="9"/>
      <c r="AL393" s="50"/>
    </row>
    <row r="394" spans="2:38" ht="15.75" customHeight="1">
      <c r="B394" s="5"/>
      <c r="C394" s="7"/>
      <c r="E394" s="9"/>
      <c r="AL394" s="50"/>
    </row>
    <row r="395" spans="2:38" ht="15.75" customHeight="1">
      <c r="B395" s="5"/>
      <c r="C395" s="7"/>
      <c r="E395" s="9"/>
      <c r="AL395" s="50"/>
    </row>
    <row r="396" spans="2:38" ht="15.75" customHeight="1">
      <c r="B396" s="5"/>
      <c r="C396" s="7"/>
      <c r="E396" s="9"/>
      <c r="AL396" s="50"/>
    </row>
    <row r="397" spans="2:38" ht="15.75" customHeight="1">
      <c r="B397" s="5"/>
      <c r="C397" s="7"/>
      <c r="E397" s="9"/>
      <c r="AL397" s="50"/>
    </row>
    <row r="398" spans="2:38" ht="15.75" customHeight="1">
      <c r="B398" s="5"/>
      <c r="C398" s="7"/>
      <c r="E398" s="9"/>
      <c r="AL398" s="50"/>
    </row>
    <row r="399" spans="2:38" ht="15.75" customHeight="1">
      <c r="B399" s="5"/>
      <c r="C399" s="7"/>
      <c r="E399" s="9"/>
      <c r="AL399" s="50"/>
    </row>
    <row r="400" spans="2:38" ht="15.75" customHeight="1">
      <c r="B400" s="5"/>
      <c r="C400" s="7"/>
      <c r="E400" s="9"/>
      <c r="AL400" s="50"/>
    </row>
    <row r="401" spans="2:38" ht="15.75" customHeight="1">
      <c r="B401" s="5"/>
      <c r="C401" s="7"/>
      <c r="E401" s="9"/>
      <c r="AL401" s="50"/>
    </row>
    <row r="402" spans="2:38" ht="15.75" customHeight="1">
      <c r="B402" s="5"/>
      <c r="C402" s="7"/>
      <c r="E402" s="9"/>
      <c r="AL402" s="50"/>
    </row>
    <row r="403" spans="2:38" ht="15.75" customHeight="1">
      <c r="B403" s="5"/>
      <c r="C403" s="7"/>
      <c r="E403" s="9"/>
      <c r="AL403" s="50"/>
    </row>
    <row r="404" spans="2:38" ht="15.75" customHeight="1">
      <c r="B404" s="5"/>
      <c r="C404" s="7"/>
      <c r="E404" s="9"/>
      <c r="AL404" s="50"/>
    </row>
    <row r="405" spans="2:38" ht="15.75" customHeight="1">
      <c r="B405" s="5"/>
      <c r="C405" s="7"/>
      <c r="E405" s="9"/>
      <c r="AL405" s="50"/>
    </row>
    <row r="406" spans="2:38" ht="15.75" customHeight="1">
      <c r="B406" s="5"/>
      <c r="C406" s="7"/>
      <c r="E406" s="9"/>
      <c r="AL406" s="50"/>
    </row>
    <row r="407" spans="2:38" ht="15.75" customHeight="1">
      <c r="B407" s="5"/>
      <c r="C407" s="7"/>
      <c r="E407" s="9"/>
      <c r="AL407" s="50"/>
    </row>
    <row r="408" spans="2:38" ht="15.75" customHeight="1">
      <c r="B408" s="5"/>
      <c r="C408" s="7"/>
      <c r="E408" s="9"/>
      <c r="AL408" s="50"/>
    </row>
    <row r="409" spans="2:38" ht="15.75" customHeight="1">
      <c r="B409" s="5"/>
      <c r="C409" s="7"/>
      <c r="E409" s="9"/>
      <c r="AL409" s="50"/>
    </row>
    <row r="410" spans="2:38" ht="15.75" customHeight="1">
      <c r="B410" s="5"/>
      <c r="C410" s="7"/>
      <c r="E410" s="9"/>
      <c r="AL410" s="50"/>
    </row>
    <row r="411" spans="2:38" ht="15.75" customHeight="1">
      <c r="B411" s="5"/>
      <c r="C411" s="7"/>
      <c r="E411" s="9"/>
      <c r="AL411" s="50"/>
    </row>
    <row r="412" spans="2:38" ht="15.75" customHeight="1">
      <c r="B412" s="5"/>
      <c r="C412" s="7"/>
      <c r="E412" s="9"/>
      <c r="AL412" s="50"/>
    </row>
    <row r="413" spans="2:38" ht="15.75" customHeight="1">
      <c r="B413" s="5"/>
      <c r="C413" s="7"/>
      <c r="E413" s="9"/>
      <c r="AL413" s="50"/>
    </row>
    <row r="414" spans="2:38" ht="15.75" customHeight="1">
      <c r="B414" s="5"/>
      <c r="C414" s="7"/>
      <c r="E414" s="9"/>
      <c r="AL414" s="50"/>
    </row>
    <row r="415" spans="2:38" ht="15.75" customHeight="1">
      <c r="B415" s="5"/>
      <c r="C415" s="7"/>
      <c r="E415" s="9"/>
      <c r="AL415" s="50"/>
    </row>
    <row r="416" spans="2:38" ht="15.75" customHeight="1">
      <c r="B416" s="5"/>
      <c r="C416" s="7"/>
      <c r="E416" s="9"/>
      <c r="AL416" s="50"/>
    </row>
    <row r="417" spans="2:38" ht="15.75" customHeight="1">
      <c r="B417" s="5"/>
      <c r="C417" s="7"/>
      <c r="E417" s="9"/>
      <c r="AL417" s="50"/>
    </row>
    <row r="418" spans="2:38" ht="15.75" customHeight="1">
      <c r="B418" s="5"/>
      <c r="C418" s="7"/>
      <c r="E418" s="9"/>
      <c r="AL418" s="50"/>
    </row>
    <row r="419" spans="2:38" ht="15.75" customHeight="1">
      <c r="B419" s="5"/>
      <c r="C419" s="7"/>
      <c r="E419" s="9"/>
      <c r="AL419" s="50"/>
    </row>
    <row r="420" spans="2:38" ht="15.75" customHeight="1">
      <c r="B420" s="5"/>
      <c r="C420" s="7"/>
      <c r="E420" s="9"/>
      <c r="AL420" s="50"/>
    </row>
    <row r="421" spans="2:38" ht="15.75" customHeight="1">
      <c r="B421" s="5"/>
      <c r="C421" s="7"/>
      <c r="E421" s="9"/>
      <c r="AL421" s="50"/>
    </row>
    <row r="422" spans="2:38" ht="15.75" customHeight="1">
      <c r="B422" s="5"/>
      <c r="C422" s="7"/>
      <c r="E422" s="9"/>
      <c r="AL422" s="50"/>
    </row>
    <row r="423" spans="2:38" ht="15.75" customHeight="1">
      <c r="B423" s="5"/>
      <c r="C423" s="7"/>
      <c r="E423" s="9"/>
      <c r="AL423" s="50"/>
    </row>
    <row r="424" spans="2:38" ht="15.75" customHeight="1">
      <c r="B424" s="5"/>
      <c r="C424" s="7"/>
      <c r="E424" s="9"/>
      <c r="AL424" s="50"/>
    </row>
    <row r="425" spans="2:38" ht="15.75" customHeight="1">
      <c r="B425" s="5"/>
      <c r="C425" s="7"/>
      <c r="E425" s="9"/>
      <c r="AL425" s="50"/>
    </row>
    <row r="426" spans="2:38" ht="15.75" customHeight="1">
      <c r="B426" s="5"/>
      <c r="C426" s="7"/>
      <c r="E426" s="9"/>
      <c r="AL426" s="50"/>
    </row>
    <row r="427" spans="2:38" ht="15.75" customHeight="1">
      <c r="B427" s="5"/>
      <c r="C427" s="7"/>
      <c r="E427" s="9"/>
      <c r="AL427" s="50"/>
    </row>
    <row r="428" spans="2:38" ht="15.75" customHeight="1">
      <c r="B428" s="5"/>
      <c r="C428" s="7"/>
      <c r="E428" s="9"/>
      <c r="AL428" s="50"/>
    </row>
    <row r="429" spans="2:38" ht="15.75" customHeight="1">
      <c r="B429" s="5"/>
      <c r="C429" s="7"/>
      <c r="E429" s="9"/>
      <c r="AL429" s="50"/>
    </row>
    <row r="430" spans="2:38" ht="15.75" customHeight="1">
      <c r="B430" s="5"/>
      <c r="C430" s="7"/>
      <c r="E430" s="9"/>
      <c r="AL430" s="50"/>
    </row>
    <row r="431" spans="2:38" ht="15.75" customHeight="1">
      <c r="B431" s="5"/>
      <c r="C431" s="7"/>
      <c r="E431" s="9"/>
      <c r="AL431" s="50"/>
    </row>
    <row r="432" spans="2:38" ht="15.75" customHeight="1">
      <c r="B432" s="5"/>
      <c r="C432" s="7"/>
      <c r="E432" s="9"/>
      <c r="AL432" s="50"/>
    </row>
    <row r="433" spans="2:38" ht="15.75" customHeight="1">
      <c r="B433" s="5"/>
      <c r="C433" s="7"/>
      <c r="E433" s="9"/>
      <c r="AL433" s="50"/>
    </row>
    <row r="434" spans="2:38" ht="15.75" customHeight="1">
      <c r="B434" s="5"/>
      <c r="C434" s="7"/>
      <c r="E434" s="9"/>
      <c r="AL434" s="50"/>
    </row>
    <row r="435" spans="2:38" ht="15.75" customHeight="1">
      <c r="B435" s="5"/>
      <c r="C435" s="7"/>
      <c r="E435" s="9"/>
      <c r="AL435" s="50"/>
    </row>
    <row r="436" spans="2:38" ht="15.75" customHeight="1">
      <c r="B436" s="5"/>
      <c r="C436" s="7"/>
      <c r="E436" s="9"/>
      <c r="AL436" s="50"/>
    </row>
    <row r="437" spans="2:38" ht="15.75" customHeight="1">
      <c r="B437" s="5"/>
      <c r="C437" s="7"/>
      <c r="E437" s="9"/>
      <c r="AL437" s="50"/>
    </row>
    <row r="438" spans="2:38" ht="15.75" customHeight="1">
      <c r="B438" s="5"/>
      <c r="C438" s="7"/>
      <c r="E438" s="9"/>
      <c r="AL438" s="50"/>
    </row>
    <row r="439" spans="2:38" ht="15.75" customHeight="1">
      <c r="B439" s="5"/>
      <c r="C439" s="7"/>
      <c r="E439" s="9"/>
      <c r="AL439" s="50"/>
    </row>
    <row r="440" spans="2:38" ht="15.75" customHeight="1">
      <c r="B440" s="5"/>
      <c r="C440" s="7"/>
      <c r="E440" s="9"/>
      <c r="AL440" s="50"/>
    </row>
    <row r="441" spans="2:38" ht="15.75" customHeight="1">
      <c r="B441" s="5"/>
      <c r="C441" s="7"/>
      <c r="E441" s="9"/>
      <c r="AL441" s="50"/>
    </row>
    <row r="442" spans="2:38" ht="15.75" customHeight="1">
      <c r="B442" s="5"/>
      <c r="C442" s="7"/>
      <c r="E442" s="9"/>
      <c r="AL442" s="50"/>
    </row>
    <row r="443" spans="2:38" ht="15.75" customHeight="1">
      <c r="B443" s="5"/>
      <c r="C443" s="7"/>
      <c r="E443" s="9"/>
      <c r="AL443" s="50"/>
    </row>
    <row r="444" spans="2:38" ht="15.75" customHeight="1">
      <c r="B444" s="5"/>
      <c r="C444" s="7"/>
      <c r="E444" s="9"/>
      <c r="AL444" s="50"/>
    </row>
    <row r="445" spans="2:38" ht="15.75" customHeight="1">
      <c r="B445" s="5"/>
      <c r="C445" s="7"/>
      <c r="E445" s="9"/>
      <c r="AL445" s="50"/>
    </row>
    <row r="446" spans="2:38" ht="15.75" customHeight="1">
      <c r="B446" s="5"/>
      <c r="C446" s="7"/>
      <c r="E446" s="9"/>
      <c r="AL446" s="50"/>
    </row>
    <row r="447" spans="2:38" ht="15.75" customHeight="1">
      <c r="B447" s="5"/>
      <c r="C447" s="7"/>
      <c r="E447" s="9"/>
      <c r="AL447" s="50"/>
    </row>
    <row r="448" spans="2:38" ht="15.75" customHeight="1">
      <c r="B448" s="5"/>
      <c r="C448" s="7"/>
      <c r="E448" s="9"/>
      <c r="AL448" s="50"/>
    </row>
    <row r="449" spans="2:38" ht="15.75" customHeight="1">
      <c r="B449" s="5"/>
      <c r="C449" s="7"/>
      <c r="E449" s="9"/>
      <c r="AL449" s="50"/>
    </row>
    <row r="450" spans="2:38" ht="15.75" customHeight="1">
      <c r="B450" s="5"/>
      <c r="C450" s="7"/>
      <c r="E450" s="9"/>
      <c r="AL450" s="50"/>
    </row>
    <row r="451" spans="2:38" ht="15.75" customHeight="1">
      <c r="B451" s="5"/>
      <c r="C451" s="7"/>
      <c r="E451" s="9"/>
      <c r="AL451" s="50"/>
    </row>
    <row r="452" spans="2:38" ht="15.75" customHeight="1">
      <c r="B452" s="5"/>
      <c r="C452" s="7"/>
      <c r="E452" s="9"/>
      <c r="AL452" s="50"/>
    </row>
    <row r="453" spans="2:38" ht="15.75" customHeight="1">
      <c r="B453" s="5"/>
      <c r="C453" s="7"/>
      <c r="E453" s="9"/>
      <c r="AL453" s="50"/>
    </row>
    <row r="454" spans="2:38" ht="15.75" customHeight="1">
      <c r="B454" s="5"/>
      <c r="C454" s="7"/>
      <c r="E454" s="9"/>
      <c r="AL454" s="50"/>
    </row>
    <row r="455" spans="2:38" ht="15.75" customHeight="1">
      <c r="B455" s="5"/>
      <c r="C455" s="7"/>
      <c r="E455" s="9"/>
      <c r="AL455" s="50"/>
    </row>
    <row r="456" spans="2:38" ht="15.75" customHeight="1">
      <c r="B456" s="5"/>
      <c r="C456" s="7"/>
      <c r="E456" s="9"/>
      <c r="AL456" s="50"/>
    </row>
    <row r="457" spans="2:38" ht="15.75" customHeight="1">
      <c r="B457" s="5"/>
      <c r="C457" s="7"/>
      <c r="E457" s="9"/>
      <c r="AL457" s="50"/>
    </row>
    <row r="458" spans="2:38" ht="15.75" customHeight="1">
      <c r="B458" s="5"/>
      <c r="C458" s="7"/>
      <c r="E458" s="9"/>
      <c r="AL458" s="50"/>
    </row>
    <row r="459" spans="2:38" ht="15.75" customHeight="1">
      <c r="B459" s="5"/>
      <c r="C459" s="7"/>
      <c r="E459" s="9"/>
      <c r="AL459" s="50"/>
    </row>
    <row r="460" spans="2:38" ht="15.75" customHeight="1">
      <c r="B460" s="5"/>
      <c r="C460" s="7"/>
      <c r="E460" s="9"/>
      <c r="AL460" s="50"/>
    </row>
    <row r="461" spans="2:38" ht="15.75" customHeight="1">
      <c r="B461" s="5"/>
      <c r="C461" s="7"/>
      <c r="E461" s="9"/>
      <c r="AL461" s="50"/>
    </row>
    <row r="462" spans="2:38" ht="15.75" customHeight="1">
      <c r="B462" s="5"/>
      <c r="C462" s="7"/>
      <c r="E462" s="9"/>
      <c r="AL462" s="50"/>
    </row>
    <row r="463" spans="2:38" ht="15.75" customHeight="1">
      <c r="B463" s="5"/>
      <c r="C463" s="7"/>
      <c r="E463" s="9"/>
      <c r="AL463" s="50"/>
    </row>
    <row r="464" spans="2:38" ht="15.75" customHeight="1">
      <c r="B464" s="5"/>
      <c r="C464" s="7"/>
      <c r="E464" s="9"/>
      <c r="AL464" s="50"/>
    </row>
    <row r="465" spans="2:38" ht="15.75" customHeight="1">
      <c r="B465" s="5"/>
      <c r="C465" s="7"/>
      <c r="E465" s="9"/>
      <c r="AL465" s="50"/>
    </row>
    <row r="466" spans="2:38" ht="15.75" customHeight="1">
      <c r="B466" s="5"/>
      <c r="C466" s="7"/>
      <c r="E466" s="9"/>
      <c r="AL466" s="50"/>
    </row>
    <row r="467" spans="2:38" ht="15.75" customHeight="1">
      <c r="B467" s="5"/>
      <c r="C467" s="7"/>
      <c r="E467" s="9"/>
      <c r="AL467" s="50"/>
    </row>
    <row r="468" spans="2:38" ht="15.75" customHeight="1">
      <c r="B468" s="5"/>
      <c r="C468" s="7"/>
      <c r="E468" s="9"/>
      <c r="AL468" s="50"/>
    </row>
    <row r="469" spans="2:38" ht="15.75" customHeight="1">
      <c r="B469" s="5"/>
      <c r="C469" s="7"/>
      <c r="E469" s="9"/>
      <c r="AL469" s="50"/>
    </row>
    <row r="470" spans="2:38" ht="15.75" customHeight="1">
      <c r="B470" s="5"/>
      <c r="C470" s="7"/>
      <c r="E470" s="9"/>
      <c r="AL470" s="50"/>
    </row>
    <row r="471" spans="2:38" ht="15.75" customHeight="1">
      <c r="B471" s="5"/>
      <c r="C471" s="7"/>
      <c r="E471" s="9"/>
      <c r="AL471" s="50"/>
    </row>
    <row r="472" spans="2:38" ht="15.75" customHeight="1">
      <c r="B472" s="5"/>
      <c r="C472" s="7"/>
      <c r="E472" s="9"/>
      <c r="AL472" s="50"/>
    </row>
    <row r="473" spans="2:38" ht="15.75" customHeight="1">
      <c r="B473" s="5"/>
      <c r="C473" s="7"/>
      <c r="E473" s="9"/>
      <c r="AL473" s="50"/>
    </row>
    <row r="474" spans="2:38" ht="15.75" customHeight="1">
      <c r="B474" s="5"/>
      <c r="C474" s="7"/>
      <c r="E474" s="9"/>
      <c r="AL474" s="50"/>
    </row>
    <row r="475" spans="2:38" ht="15.75" customHeight="1">
      <c r="B475" s="5"/>
      <c r="C475" s="7"/>
      <c r="E475" s="9"/>
      <c r="AL475" s="50"/>
    </row>
    <row r="476" spans="2:38" ht="15.75" customHeight="1">
      <c r="B476" s="5"/>
      <c r="C476" s="7"/>
      <c r="E476" s="9"/>
      <c r="AL476" s="50"/>
    </row>
    <row r="477" spans="2:38" ht="15.75" customHeight="1">
      <c r="B477" s="5"/>
      <c r="C477" s="7"/>
      <c r="E477" s="9"/>
      <c r="AL477" s="50"/>
    </row>
    <row r="478" spans="2:38" ht="15.75" customHeight="1">
      <c r="B478" s="5"/>
      <c r="C478" s="7"/>
      <c r="E478" s="9"/>
      <c r="AL478" s="50"/>
    </row>
    <row r="479" spans="2:38" ht="15.75" customHeight="1">
      <c r="B479" s="5"/>
      <c r="C479" s="7"/>
      <c r="E479" s="9"/>
      <c r="AL479" s="50"/>
    </row>
    <row r="480" spans="2:38" ht="15.75" customHeight="1">
      <c r="B480" s="5"/>
      <c r="C480" s="7"/>
      <c r="E480" s="9"/>
      <c r="AL480" s="50"/>
    </row>
    <row r="481" spans="2:38" ht="15.75" customHeight="1">
      <c r="B481" s="5"/>
      <c r="C481" s="7"/>
      <c r="E481" s="9"/>
      <c r="AL481" s="50"/>
    </row>
    <row r="482" spans="2:38" ht="15.75" customHeight="1">
      <c r="B482" s="5"/>
      <c r="C482" s="7"/>
      <c r="E482" s="9"/>
      <c r="AL482" s="50"/>
    </row>
    <row r="483" spans="2:38" ht="15.75" customHeight="1">
      <c r="B483" s="5"/>
      <c r="C483" s="7"/>
      <c r="E483" s="9"/>
      <c r="AL483" s="50"/>
    </row>
    <row r="484" spans="2:38" ht="15.75" customHeight="1">
      <c r="B484" s="5"/>
      <c r="C484" s="7"/>
      <c r="E484" s="9"/>
      <c r="AL484" s="50"/>
    </row>
    <row r="485" spans="2:38" ht="15.75" customHeight="1">
      <c r="B485" s="5"/>
      <c r="C485" s="7"/>
      <c r="E485" s="9"/>
      <c r="AL485" s="50"/>
    </row>
    <row r="486" spans="2:38" ht="15.75" customHeight="1">
      <c r="B486" s="5"/>
      <c r="C486" s="7"/>
      <c r="E486" s="9"/>
      <c r="AL486" s="50"/>
    </row>
    <row r="487" spans="2:38" ht="15.75" customHeight="1">
      <c r="B487" s="5"/>
      <c r="C487" s="7"/>
      <c r="E487" s="9"/>
      <c r="AL487" s="50"/>
    </row>
    <row r="488" spans="2:38" ht="15.75" customHeight="1">
      <c r="B488" s="5"/>
      <c r="C488" s="7"/>
      <c r="E488" s="9"/>
      <c r="AL488" s="50"/>
    </row>
    <row r="489" spans="2:38" ht="15.75" customHeight="1">
      <c r="B489" s="5"/>
      <c r="C489" s="7"/>
      <c r="E489" s="9"/>
      <c r="AL489" s="50"/>
    </row>
    <row r="490" spans="2:38" ht="15.75" customHeight="1">
      <c r="B490" s="5"/>
      <c r="C490" s="7"/>
      <c r="E490" s="9"/>
      <c r="AL490" s="50"/>
    </row>
    <row r="491" spans="2:38" ht="15.75" customHeight="1">
      <c r="B491" s="5"/>
      <c r="C491" s="7"/>
      <c r="E491" s="9"/>
      <c r="AL491" s="50"/>
    </row>
    <row r="492" spans="2:38" ht="15.75" customHeight="1">
      <c r="B492" s="5"/>
      <c r="C492" s="7"/>
      <c r="E492" s="9"/>
      <c r="AL492" s="50"/>
    </row>
    <row r="493" spans="2:38" ht="15.75" customHeight="1">
      <c r="B493" s="5"/>
      <c r="C493" s="7"/>
      <c r="E493" s="9"/>
      <c r="AL493" s="50"/>
    </row>
    <row r="494" spans="2:38" ht="15.75" customHeight="1">
      <c r="B494" s="5"/>
      <c r="C494" s="7"/>
      <c r="E494" s="9"/>
      <c r="AL494" s="50"/>
    </row>
    <row r="495" spans="2:38" ht="15.75" customHeight="1">
      <c r="B495" s="5"/>
      <c r="C495" s="7"/>
      <c r="E495" s="9"/>
      <c r="AL495" s="50"/>
    </row>
    <row r="496" spans="2:38" ht="15.75" customHeight="1">
      <c r="B496" s="5"/>
      <c r="C496" s="7"/>
      <c r="E496" s="9"/>
      <c r="AL496" s="50"/>
    </row>
    <row r="497" spans="2:38" ht="15.75" customHeight="1">
      <c r="B497" s="5"/>
      <c r="C497" s="7"/>
      <c r="E497" s="9"/>
      <c r="AL497" s="50"/>
    </row>
    <row r="498" spans="2:38" ht="15.75" customHeight="1">
      <c r="B498" s="5"/>
      <c r="C498" s="7"/>
      <c r="E498" s="9"/>
      <c r="AL498" s="50"/>
    </row>
    <row r="499" spans="2:38" ht="15.75" customHeight="1">
      <c r="B499" s="5"/>
      <c r="C499" s="7"/>
      <c r="E499" s="9"/>
      <c r="AL499" s="50"/>
    </row>
    <row r="500" spans="2:38" ht="15.75" customHeight="1">
      <c r="B500" s="5"/>
      <c r="C500" s="7"/>
      <c r="E500" s="9"/>
      <c r="AL500" s="50"/>
    </row>
    <row r="501" spans="2:38" ht="15.75" customHeight="1">
      <c r="B501" s="5"/>
      <c r="C501" s="7"/>
      <c r="E501" s="9"/>
      <c r="AL501" s="50"/>
    </row>
    <row r="502" spans="2:38" ht="15.75" customHeight="1">
      <c r="B502" s="5"/>
      <c r="C502" s="7"/>
      <c r="E502" s="9"/>
      <c r="AL502" s="50"/>
    </row>
    <row r="503" spans="2:38" ht="15.75" customHeight="1">
      <c r="B503" s="5"/>
      <c r="C503" s="7"/>
      <c r="E503" s="9"/>
      <c r="AL503" s="50"/>
    </row>
    <row r="504" spans="2:38" ht="15.75" customHeight="1">
      <c r="B504" s="5"/>
      <c r="C504" s="7"/>
      <c r="E504" s="9"/>
      <c r="AL504" s="50"/>
    </row>
    <row r="505" spans="2:38" ht="15.75" customHeight="1">
      <c r="B505" s="5"/>
      <c r="C505" s="7"/>
      <c r="E505" s="9"/>
      <c r="AL505" s="50"/>
    </row>
    <row r="506" spans="2:38" ht="15.75" customHeight="1">
      <c r="B506" s="5"/>
      <c r="C506" s="7"/>
      <c r="E506" s="9"/>
      <c r="AL506" s="50"/>
    </row>
    <row r="507" spans="2:38" ht="15.75" customHeight="1">
      <c r="B507" s="5"/>
      <c r="C507" s="7"/>
      <c r="E507" s="9"/>
      <c r="AL507" s="50"/>
    </row>
    <row r="508" spans="2:38" ht="15.75" customHeight="1">
      <c r="B508" s="5"/>
      <c r="C508" s="7"/>
      <c r="E508" s="9"/>
      <c r="AL508" s="50"/>
    </row>
    <row r="509" spans="2:38" ht="15.75" customHeight="1">
      <c r="B509" s="5"/>
      <c r="C509" s="7"/>
      <c r="E509" s="9"/>
      <c r="AL509" s="50"/>
    </row>
    <row r="510" spans="2:38" ht="15.75" customHeight="1">
      <c r="B510" s="5"/>
      <c r="C510" s="7"/>
      <c r="E510" s="9"/>
      <c r="AL510" s="50"/>
    </row>
    <row r="511" spans="2:38" ht="15.75" customHeight="1">
      <c r="B511" s="5"/>
      <c r="C511" s="7"/>
      <c r="E511" s="9"/>
      <c r="AL511" s="50"/>
    </row>
    <row r="512" spans="2:38" ht="15.75" customHeight="1">
      <c r="B512" s="5"/>
      <c r="C512" s="7"/>
      <c r="E512" s="9"/>
      <c r="AL512" s="50"/>
    </row>
    <row r="513" spans="2:38" ht="15.75" customHeight="1">
      <c r="B513" s="5"/>
      <c r="C513" s="7"/>
      <c r="E513" s="9"/>
      <c r="AL513" s="50"/>
    </row>
    <row r="514" spans="2:38" ht="15.75" customHeight="1">
      <c r="B514" s="5"/>
      <c r="C514" s="7"/>
      <c r="E514" s="9"/>
      <c r="AL514" s="50"/>
    </row>
    <row r="515" spans="2:38" ht="15.75" customHeight="1">
      <c r="B515" s="5"/>
      <c r="C515" s="7"/>
      <c r="E515" s="9"/>
      <c r="AL515" s="50"/>
    </row>
    <row r="516" spans="2:38" ht="15.75" customHeight="1">
      <c r="B516" s="5"/>
      <c r="C516" s="7"/>
      <c r="E516" s="9"/>
      <c r="AL516" s="50"/>
    </row>
    <row r="517" spans="2:38" ht="15.75" customHeight="1">
      <c r="B517" s="5"/>
      <c r="C517" s="7"/>
      <c r="E517" s="9"/>
      <c r="AL517" s="50"/>
    </row>
    <row r="518" spans="2:38" ht="15.75" customHeight="1">
      <c r="B518" s="5"/>
      <c r="C518" s="7"/>
      <c r="E518" s="9"/>
      <c r="AL518" s="50"/>
    </row>
    <row r="519" spans="2:38" ht="15.75" customHeight="1">
      <c r="B519" s="5"/>
      <c r="C519" s="7"/>
      <c r="E519" s="9"/>
      <c r="AL519" s="50"/>
    </row>
    <row r="520" spans="2:38" ht="15.75" customHeight="1">
      <c r="B520" s="5"/>
      <c r="C520" s="7"/>
      <c r="E520" s="9"/>
      <c r="AL520" s="50"/>
    </row>
    <row r="521" spans="2:38" ht="15.75" customHeight="1">
      <c r="B521" s="5"/>
      <c r="C521" s="7"/>
      <c r="E521" s="9"/>
      <c r="AL521" s="50"/>
    </row>
    <row r="522" spans="2:38" ht="15.75" customHeight="1">
      <c r="B522" s="5"/>
      <c r="C522" s="7"/>
      <c r="E522" s="9"/>
      <c r="AL522" s="50"/>
    </row>
    <row r="523" spans="2:38" ht="15.75" customHeight="1">
      <c r="B523" s="5"/>
      <c r="C523" s="7"/>
      <c r="E523" s="9"/>
      <c r="AL523" s="50"/>
    </row>
    <row r="524" spans="2:38" ht="15.75" customHeight="1">
      <c r="B524" s="5"/>
      <c r="C524" s="7"/>
      <c r="E524" s="9"/>
      <c r="AL524" s="50"/>
    </row>
    <row r="525" spans="2:38" ht="15.75" customHeight="1">
      <c r="B525" s="5"/>
      <c r="C525" s="7"/>
      <c r="E525" s="9"/>
      <c r="AL525" s="50"/>
    </row>
    <row r="526" spans="2:38" ht="15.75" customHeight="1">
      <c r="B526" s="5"/>
      <c r="C526" s="7"/>
      <c r="E526" s="9"/>
      <c r="AL526" s="50"/>
    </row>
    <row r="527" spans="2:38" ht="15.75" customHeight="1">
      <c r="B527" s="5"/>
      <c r="C527" s="7"/>
      <c r="E527" s="9"/>
      <c r="AL527" s="50"/>
    </row>
    <row r="528" spans="2:38" ht="15.75" customHeight="1">
      <c r="B528" s="5"/>
      <c r="C528" s="7"/>
      <c r="E528" s="9"/>
      <c r="AL528" s="50"/>
    </row>
    <row r="529" spans="2:38" ht="15.75" customHeight="1">
      <c r="B529" s="5"/>
      <c r="C529" s="7"/>
      <c r="E529" s="9"/>
      <c r="AL529" s="50"/>
    </row>
    <row r="530" spans="2:38" ht="15.75" customHeight="1">
      <c r="B530" s="5"/>
      <c r="C530" s="7"/>
      <c r="E530" s="9"/>
      <c r="AL530" s="50"/>
    </row>
    <row r="531" spans="2:38" ht="15.75" customHeight="1">
      <c r="B531" s="5"/>
      <c r="C531" s="7"/>
      <c r="E531" s="9"/>
      <c r="AL531" s="50"/>
    </row>
    <row r="532" spans="2:38" ht="15.75" customHeight="1">
      <c r="B532" s="5"/>
      <c r="C532" s="7"/>
      <c r="E532" s="9"/>
      <c r="AL532" s="50"/>
    </row>
    <row r="533" spans="2:38" ht="15.75" customHeight="1">
      <c r="B533" s="5"/>
      <c r="C533" s="7"/>
      <c r="E533" s="9"/>
      <c r="AL533" s="50"/>
    </row>
    <row r="534" spans="2:38" ht="15.75" customHeight="1">
      <c r="B534" s="5"/>
      <c r="C534" s="7"/>
      <c r="E534" s="9"/>
      <c r="AL534" s="50"/>
    </row>
    <row r="535" spans="2:38" ht="15.75" customHeight="1">
      <c r="B535" s="5"/>
      <c r="C535" s="7"/>
      <c r="E535" s="9"/>
      <c r="AL535" s="50"/>
    </row>
    <row r="536" spans="2:38" ht="15.75" customHeight="1">
      <c r="B536" s="5"/>
      <c r="C536" s="7"/>
      <c r="E536" s="9"/>
      <c r="AL536" s="50"/>
    </row>
    <row r="537" spans="2:38" ht="15.75" customHeight="1">
      <c r="B537" s="5"/>
      <c r="C537" s="7"/>
      <c r="E537" s="9"/>
      <c r="AL537" s="50"/>
    </row>
    <row r="538" spans="2:38" ht="15.75" customHeight="1">
      <c r="B538" s="5"/>
      <c r="C538" s="7"/>
      <c r="E538" s="9"/>
      <c r="AL538" s="50"/>
    </row>
    <row r="539" spans="2:38" ht="15.75" customHeight="1">
      <c r="B539" s="5"/>
      <c r="C539" s="7"/>
      <c r="E539" s="9"/>
      <c r="AL539" s="50"/>
    </row>
    <row r="540" spans="2:38" ht="15.75" customHeight="1">
      <c r="B540" s="5"/>
      <c r="C540" s="7"/>
      <c r="E540" s="9"/>
      <c r="AL540" s="50"/>
    </row>
    <row r="541" spans="2:38" ht="15.75" customHeight="1">
      <c r="B541" s="5"/>
      <c r="C541" s="7"/>
      <c r="E541" s="9"/>
      <c r="AL541" s="50"/>
    </row>
    <row r="542" spans="2:38" ht="15.75" customHeight="1">
      <c r="B542" s="5"/>
      <c r="C542" s="7"/>
      <c r="E542" s="9"/>
      <c r="AL542" s="50"/>
    </row>
    <row r="543" spans="2:38" ht="15.75" customHeight="1">
      <c r="B543" s="5"/>
      <c r="C543" s="7"/>
      <c r="E543" s="9"/>
      <c r="AL543" s="50"/>
    </row>
    <row r="544" spans="2:38" ht="15.75" customHeight="1">
      <c r="B544" s="5"/>
      <c r="C544" s="7"/>
      <c r="E544" s="9"/>
      <c r="AL544" s="50"/>
    </row>
    <row r="545" spans="2:38" ht="15.75" customHeight="1">
      <c r="B545" s="5"/>
      <c r="C545" s="7"/>
      <c r="E545" s="9"/>
      <c r="AL545" s="50"/>
    </row>
    <row r="546" spans="2:38" ht="15.75" customHeight="1">
      <c r="B546" s="5"/>
      <c r="C546" s="7"/>
      <c r="E546" s="9"/>
      <c r="AL546" s="50"/>
    </row>
    <row r="547" spans="2:38" ht="15.75" customHeight="1">
      <c r="B547" s="5"/>
      <c r="C547" s="7"/>
      <c r="E547" s="9"/>
      <c r="AL547" s="50"/>
    </row>
    <row r="548" spans="2:38" ht="15.75" customHeight="1">
      <c r="B548" s="5"/>
      <c r="C548" s="7"/>
      <c r="E548" s="9"/>
      <c r="AL548" s="50"/>
    </row>
    <row r="549" spans="2:38" ht="15.75" customHeight="1">
      <c r="B549" s="5"/>
      <c r="C549" s="7"/>
      <c r="E549" s="9"/>
      <c r="AL549" s="50"/>
    </row>
    <row r="550" spans="2:38" ht="15.75" customHeight="1">
      <c r="B550" s="5"/>
      <c r="C550" s="7"/>
      <c r="E550" s="9"/>
      <c r="AL550" s="50"/>
    </row>
    <row r="551" spans="2:38" ht="15.75" customHeight="1">
      <c r="B551" s="5"/>
      <c r="C551" s="7"/>
      <c r="E551" s="9"/>
      <c r="AL551" s="50"/>
    </row>
    <row r="552" spans="2:38" ht="15.75" customHeight="1">
      <c r="B552" s="5"/>
      <c r="C552" s="7"/>
      <c r="E552" s="9"/>
      <c r="AL552" s="50"/>
    </row>
    <row r="553" spans="2:38" ht="15.75" customHeight="1">
      <c r="B553" s="5"/>
      <c r="C553" s="7"/>
      <c r="E553" s="9"/>
      <c r="AL553" s="50"/>
    </row>
    <row r="554" spans="2:38" ht="15.75" customHeight="1">
      <c r="B554" s="5"/>
      <c r="C554" s="7"/>
      <c r="E554" s="9"/>
      <c r="AL554" s="50"/>
    </row>
    <row r="555" spans="2:38" ht="15.75" customHeight="1">
      <c r="B555" s="5"/>
      <c r="C555" s="7"/>
      <c r="E555" s="9"/>
      <c r="AL555" s="50"/>
    </row>
    <row r="556" spans="2:38" ht="15.75" customHeight="1">
      <c r="B556" s="5"/>
      <c r="C556" s="7"/>
      <c r="E556" s="9"/>
      <c r="AL556" s="50"/>
    </row>
    <row r="557" spans="2:38" ht="15.75" customHeight="1">
      <c r="B557" s="5"/>
      <c r="C557" s="7"/>
      <c r="E557" s="9"/>
      <c r="AL557" s="50"/>
    </row>
    <row r="558" spans="2:38" ht="15.75" customHeight="1">
      <c r="B558" s="5"/>
      <c r="C558" s="7"/>
      <c r="E558" s="9"/>
      <c r="AL558" s="50"/>
    </row>
    <row r="559" spans="2:38" ht="15.75" customHeight="1">
      <c r="B559" s="5"/>
      <c r="C559" s="7"/>
      <c r="E559" s="9"/>
      <c r="AL559" s="50"/>
    </row>
    <row r="560" spans="2:38" ht="15.75" customHeight="1">
      <c r="B560" s="5"/>
      <c r="C560" s="7"/>
      <c r="E560" s="9"/>
      <c r="AL560" s="50"/>
    </row>
    <row r="561" spans="2:38" ht="15.75" customHeight="1">
      <c r="B561" s="5"/>
      <c r="C561" s="7"/>
      <c r="E561" s="9"/>
      <c r="AL561" s="50"/>
    </row>
    <row r="562" spans="2:38" ht="15.75" customHeight="1">
      <c r="B562" s="5"/>
      <c r="C562" s="7"/>
      <c r="E562" s="9"/>
      <c r="AL562" s="50"/>
    </row>
    <row r="563" spans="2:38" ht="15.75" customHeight="1">
      <c r="B563" s="5"/>
      <c r="C563" s="7"/>
      <c r="E563" s="9"/>
      <c r="AL563" s="50"/>
    </row>
    <row r="564" spans="2:38" ht="15.75" customHeight="1">
      <c r="B564" s="5"/>
      <c r="C564" s="7"/>
      <c r="E564" s="9"/>
      <c r="AL564" s="50"/>
    </row>
    <row r="565" spans="2:38" ht="15.75" customHeight="1">
      <c r="B565" s="5"/>
      <c r="C565" s="7"/>
      <c r="E565" s="9"/>
      <c r="AL565" s="50"/>
    </row>
    <row r="566" spans="2:38" ht="15.75" customHeight="1">
      <c r="B566" s="5"/>
      <c r="C566" s="7"/>
      <c r="E566" s="9"/>
      <c r="AL566" s="50"/>
    </row>
    <row r="567" spans="2:38" ht="15.75" customHeight="1">
      <c r="B567" s="5"/>
      <c r="C567" s="7"/>
      <c r="E567" s="9"/>
      <c r="AL567" s="50"/>
    </row>
    <row r="568" spans="2:38" ht="15.75" customHeight="1">
      <c r="B568" s="5"/>
      <c r="C568" s="7"/>
      <c r="E568" s="9"/>
      <c r="AL568" s="50"/>
    </row>
    <row r="569" spans="2:38" ht="15.75" customHeight="1">
      <c r="B569" s="5"/>
      <c r="C569" s="7"/>
      <c r="E569" s="9"/>
      <c r="AL569" s="50"/>
    </row>
    <row r="570" spans="2:38" ht="15.75" customHeight="1">
      <c r="B570" s="5"/>
      <c r="C570" s="7"/>
      <c r="E570" s="9"/>
      <c r="AL570" s="50"/>
    </row>
    <row r="571" spans="2:38" ht="15.75" customHeight="1">
      <c r="B571" s="5"/>
      <c r="C571" s="7"/>
      <c r="E571" s="9"/>
      <c r="AL571" s="50"/>
    </row>
    <row r="572" spans="2:38" ht="15.75" customHeight="1">
      <c r="B572" s="5"/>
      <c r="C572" s="7"/>
      <c r="E572" s="9"/>
      <c r="AL572" s="50"/>
    </row>
    <row r="573" spans="2:38" ht="15.75" customHeight="1">
      <c r="B573" s="5"/>
      <c r="C573" s="7"/>
      <c r="E573" s="9"/>
      <c r="AL573" s="50"/>
    </row>
    <row r="574" spans="2:38" ht="15.75" customHeight="1">
      <c r="B574" s="5"/>
      <c r="C574" s="7"/>
      <c r="E574" s="9"/>
      <c r="AL574" s="50"/>
    </row>
    <row r="575" spans="2:38" ht="15.75" customHeight="1">
      <c r="B575" s="5"/>
      <c r="C575" s="7"/>
      <c r="E575" s="9"/>
      <c r="AL575" s="50"/>
    </row>
    <row r="576" spans="2:38" ht="15.75" customHeight="1">
      <c r="B576" s="5"/>
      <c r="C576" s="7"/>
      <c r="E576" s="9"/>
      <c r="AL576" s="50"/>
    </row>
    <row r="577" spans="2:38" ht="15.75" customHeight="1">
      <c r="B577" s="5"/>
      <c r="C577" s="7"/>
      <c r="E577" s="9"/>
      <c r="AL577" s="50"/>
    </row>
    <row r="578" spans="2:38" ht="15.75" customHeight="1">
      <c r="B578" s="5"/>
      <c r="C578" s="7"/>
      <c r="E578" s="9"/>
      <c r="AL578" s="50"/>
    </row>
    <row r="579" spans="2:38" ht="15.75" customHeight="1">
      <c r="B579" s="5"/>
      <c r="C579" s="7"/>
      <c r="E579" s="9"/>
      <c r="AL579" s="50"/>
    </row>
    <row r="580" spans="2:38" ht="15.75" customHeight="1">
      <c r="B580" s="5"/>
      <c r="C580" s="7"/>
      <c r="E580" s="9"/>
      <c r="AL580" s="50"/>
    </row>
    <row r="581" spans="2:38" ht="15.75" customHeight="1">
      <c r="B581" s="5"/>
      <c r="C581" s="7"/>
      <c r="E581" s="9"/>
      <c r="AL581" s="50"/>
    </row>
    <row r="582" spans="2:38" ht="15.75" customHeight="1">
      <c r="B582" s="5"/>
      <c r="C582" s="7"/>
      <c r="E582" s="9"/>
      <c r="AL582" s="50"/>
    </row>
    <row r="583" spans="2:38" ht="15.75" customHeight="1">
      <c r="B583" s="5"/>
      <c r="C583" s="7"/>
      <c r="E583" s="9"/>
      <c r="AL583" s="50"/>
    </row>
    <row r="584" spans="2:38" ht="15.75" customHeight="1">
      <c r="B584" s="5"/>
      <c r="C584" s="7"/>
      <c r="E584" s="9"/>
      <c r="AL584" s="50"/>
    </row>
    <row r="585" spans="2:38" ht="15.75" customHeight="1">
      <c r="B585" s="5"/>
      <c r="C585" s="7"/>
      <c r="E585" s="9"/>
      <c r="AL585" s="50"/>
    </row>
    <row r="586" spans="2:38" ht="15.75" customHeight="1">
      <c r="B586" s="5"/>
      <c r="C586" s="7"/>
      <c r="E586" s="9"/>
      <c r="AL586" s="50"/>
    </row>
    <row r="587" spans="2:38" ht="15.75" customHeight="1">
      <c r="B587" s="5"/>
      <c r="C587" s="7"/>
      <c r="E587" s="9"/>
      <c r="AL587" s="50"/>
    </row>
    <row r="588" spans="2:38" ht="15.75" customHeight="1">
      <c r="B588" s="5"/>
      <c r="C588" s="7"/>
      <c r="E588" s="9"/>
      <c r="AL588" s="50"/>
    </row>
    <row r="589" spans="2:38" ht="15.75" customHeight="1">
      <c r="B589" s="5"/>
      <c r="C589" s="7"/>
      <c r="E589" s="9"/>
      <c r="AL589" s="50"/>
    </row>
    <row r="590" spans="2:38" ht="15.75" customHeight="1">
      <c r="B590" s="5"/>
      <c r="C590" s="7"/>
      <c r="E590" s="9"/>
      <c r="AL590" s="50"/>
    </row>
    <row r="591" spans="2:38" ht="15.75" customHeight="1">
      <c r="B591" s="5"/>
      <c r="C591" s="7"/>
      <c r="E591" s="9"/>
      <c r="AL591" s="50"/>
    </row>
    <row r="592" spans="2:38" ht="15.75" customHeight="1">
      <c r="B592" s="5"/>
      <c r="C592" s="7"/>
      <c r="E592" s="9"/>
      <c r="AL592" s="50"/>
    </row>
    <row r="593" spans="2:38" ht="15.75" customHeight="1">
      <c r="B593" s="5"/>
      <c r="C593" s="7"/>
      <c r="E593" s="9"/>
      <c r="AL593" s="50"/>
    </row>
    <row r="594" spans="2:38" ht="15.75" customHeight="1">
      <c r="B594" s="5"/>
      <c r="C594" s="7"/>
      <c r="E594" s="9"/>
      <c r="AL594" s="50"/>
    </row>
    <row r="595" spans="2:38" ht="15.75" customHeight="1">
      <c r="B595" s="5"/>
      <c r="C595" s="7"/>
      <c r="E595" s="9"/>
      <c r="AL595" s="50"/>
    </row>
    <row r="596" spans="2:38" ht="15.75" customHeight="1">
      <c r="B596" s="5"/>
      <c r="C596" s="7"/>
      <c r="E596" s="9"/>
      <c r="AL596" s="50"/>
    </row>
    <row r="597" spans="2:38" ht="15.75" customHeight="1">
      <c r="B597" s="5"/>
      <c r="C597" s="7"/>
      <c r="E597" s="9"/>
      <c r="AL597" s="50"/>
    </row>
    <row r="598" spans="2:38" ht="15.75" customHeight="1">
      <c r="B598" s="5"/>
      <c r="C598" s="7"/>
      <c r="E598" s="9"/>
      <c r="AL598" s="50"/>
    </row>
    <row r="599" spans="2:38" ht="15.75" customHeight="1">
      <c r="B599" s="5"/>
      <c r="C599" s="7"/>
      <c r="E599" s="9"/>
      <c r="AL599" s="50"/>
    </row>
    <row r="600" spans="2:38" ht="15.75" customHeight="1">
      <c r="B600" s="5"/>
      <c r="C600" s="7"/>
      <c r="E600" s="9"/>
      <c r="AL600" s="50"/>
    </row>
    <row r="601" spans="2:38" ht="15.75" customHeight="1">
      <c r="B601" s="5"/>
      <c r="C601" s="7"/>
      <c r="E601" s="9"/>
      <c r="AL601" s="50"/>
    </row>
    <row r="602" spans="2:38" ht="15.75" customHeight="1">
      <c r="B602" s="5"/>
      <c r="C602" s="7"/>
      <c r="E602" s="9"/>
      <c r="AL602" s="50"/>
    </row>
    <row r="603" spans="2:38" ht="15.75" customHeight="1">
      <c r="B603" s="5"/>
      <c r="C603" s="7"/>
      <c r="E603" s="9"/>
      <c r="AL603" s="50"/>
    </row>
    <row r="604" spans="2:38" ht="15.75" customHeight="1">
      <c r="B604" s="5"/>
      <c r="C604" s="7"/>
      <c r="E604" s="9"/>
      <c r="AL604" s="50"/>
    </row>
    <row r="605" spans="2:38" ht="15.75" customHeight="1">
      <c r="B605" s="5"/>
      <c r="C605" s="7"/>
      <c r="E605" s="9"/>
      <c r="AL605" s="50"/>
    </row>
    <row r="606" spans="2:38" ht="15.75" customHeight="1">
      <c r="B606" s="5"/>
      <c r="C606" s="7"/>
      <c r="E606" s="9"/>
      <c r="AL606" s="50"/>
    </row>
    <row r="607" spans="2:38" ht="15.75" customHeight="1">
      <c r="B607" s="5"/>
      <c r="C607" s="7"/>
      <c r="E607" s="9"/>
      <c r="AL607" s="50"/>
    </row>
    <row r="608" spans="2:38" ht="15.75" customHeight="1">
      <c r="B608" s="5"/>
      <c r="C608" s="7"/>
      <c r="E608" s="9"/>
      <c r="AL608" s="50"/>
    </row>
    <row r="609" spans="2:38" ht="15.75" customHeight="1">
      <c r="B609" s="5"/>
      <c r="C609" s="7"/>
      <c r="E609" s="9"/>
      <c r="AL609" s="50"/>
    </row>
    <row r="610" spans="2:38" ht="15.75" customHeight="1">
      <c r="B610" s="5"/>
      <c r="C610" s="7"/>
      <c r="E610" s="9"/>
      <c r="AL610" s="50"/>
    </row>
    <row r="611" spans="2:38" ht="15.75" customHeight="1">
      <c r="B611" s="5"/>
      <c r="C611" s="7"/>
      <c r="E611" s="9"/>
      <c r="AL611" s="50"/>
    </row>
    <row r="612" spans="2:38" ht="15.75" customHeight="1">
      <c r="B612" s="5"/>
      <c r="C612" s="7"/>
      <c r="E612" s="9"/>
      <c r="AL612" s="50"/>
    </row>
    <row r="613" spans="2:38" ht="15.75" customHeight="1">
      <c r="B613" s="5"/>
      <c r="C613" s="7"/>
      <c r="E613" s="9"/>
      <c r="AL613" s="50"/>
    </row>
    <row r="614" spans="2:38" ht="15.75" customHeight="1">
      <c r="B614" s="5"/>
      <c r="C614" s="7"/>
      <c r="E614" s="9"/>
      <c r="AL614" s="50"/>
    </row>
    <row r="615" spans="2:38" ht="15.75" customHeight="1">
      <c r="B615" s="5"/>
      <c r="C615" s="7"/>
      <c r="E615" s="9"/>
      <c r="AL615" s="50"/>
    </row>
    <row r="616" spans="2:38" ht="15.75" customHeight="1">
      <c r="B616" s="5"/>
      <c r="C616" s="7"/>
      <c r="E616" s="9"/>
      <c r="AL616" s="50"/>
    </row>
    <row r="617" spans="2:38" ht="15.75" customHeight="1">
      <c r="B617" s="5"/>
      <c r="C617" s="7"/>
      <c r="E617" s="9"/>
      <c r="AL617" s="50"/>
    </row>
    <row r="618" spans="2:38" ht="15.75" customHeight="1">
      <c r="B618" s="5"/>
      <c r="C618" s="7"/>
      <c r="E618" s="9"/>
      <c r="AL618" s="50"/>
    </row>
    <row r="619" spans="2:38" ht="15.75" customHeight="1">
      <c r="B619" s="5"/>
      <c r="C619" s="7"/>
      <c r="E619" s="9"/>
      <c r="AL619" s="50"/>
    </row>
    <row r="620" spans="2:38" ht="15.75" customHeight="1">
      <c r="B620" s="5"/>
      <c r="C620" s="7"/>
      <c r="E620" s="9"/>
      <c r="AL620" s="50"/>
    </row>
    <row r="621" spans="2:38" ht="15.75" customHeight="1">
      <c r="B621" s="5"/>
      <c r="C621" s="7"/>
      <c r="E621" s="9"/>
      <c r="AL621" s="50"/>
    </row>
    <row r="622" spans="2:38" ht="15.75" customHeight="1">
      <c r="B622" s="5"/>
      <c r="C622" s="7"/>
      <c r="E622" s="9"/>
      <c r="AL622" s="50"/>
    </row>
    <row r="623" spans="2:38" ht="15.75" customHeight="1">
      <c r="B623" s="5"/>
      <c r="C623" s="7"/>
      <c r="E623" s="9"/>
      <c r="AL623" s="50"/>
    </row>
    <row r="624" spans="2:38" ht="15.75" customHeight="1">
      <c r="B624" s="5"/>
      <c r="C624" s="7"/>
      <c r="E624" s="9"/>
      <c r="AL624" s="50"/>
    </row>
    <row r="625" spans="2:38" ht="15.75" customHeight="1">
      <c r="B625" s="5"/>
      <c r="C625" s="7"/>
      <c r="E625" s="9"/>
      <c r="AL625" s="50"/>
    </row>
    <row r="626" spans="2:38" ht="15.75" customHeight="1">
      <c r="B626" s="5"/>
      <c r="C626" s="7"/>
      <c r="E626" s="9"/>
      <c r="AL626" s="50"/>
    </row>
    <row r="627" spans="2:38" ht="15.75" customHeight="1">
      <c r="B627" s="5"/>
      <c r="C627" s="7"/>
      <c r="E627" s="9"/>
      <c r="AL627" s="50"/>
    </row>
    <row r="628" spans="2:38" ht="15.75" customHeight="1">
      <c r="B628" s="5"/>
      <c r="C628" s="7"/>
      <c r="E628" s="9"/>
      <c r="AL628" s="50"/>
    </row>
    <row r="629" spans="2:38" ht="15.75" customHeight="1">
      <c r="B629" s="5"/>
      <c r="C629" s="7"/>
      <c r="E629" s="9"/>
      <c r="AL629" s="50"/>
    </row>
    <row r="630" spans="2:38" ht="15.75" customHeight="1">
      <c r="B630" s="5"/>
      <c r="C630" s="7"/>
      <c r="E630" s="9"/>
      <c r="AL630" s="50"/>
    </row>
    <row r="631" spans="2:38" ht="15.75" customHeight="1">
      <c r="B631" s="5"/>
      <c r="C631" s="7"/>
      <c r="E631" s="9"/>
      <c r="AL631" s="50"/>
    </row>
    <row r="632" spans="2:38" ht="15.75" customHeight="1">
      <c r="B632" s="5"/>
      <c r="C632" s="7"/>
      <c r="E632" s="9"/>
      <c r="AL632" s="50"/>
    </row>
    <row r="633" spans="2:38" ht="15.75" customHeight="1">
      <c r="B633" s="5"/>
      <c r="C633" s="7"/>
      <c r="E633" s="9"/>
      <c r="AL633" s="50"/>
    </row>
    <row r="634" spans="2:38" ht="15.75" customHeight="1">
      <c r="B634" s="5"/>
      <c r="C634" s="7"/>
      <c r="E634" s="9"/>
      <c r="AL634" s="50"/>
    </row>
    <row r="635" spans="2:38" ht="15.75" customHeight="1">
      <c r="B635" s="5"/>
      <c r="C635" s="7"/>
      <c r="E635" s="9"/>
      <c r="AL635" s="50"/>
    </row>
    <row r="636" spans="2:38" ht="15.75" customHeight="1">
      <c r="B636" s="5"/>
      <c r="C636" s="7"/>
      <c r="E636" s="9"/>
      <c r="AL636" s="50"/>
    </row>
    <row r="637" spans="2:38" ht="15.75" customHeight="1">
      <c r="B637" s="5"/>
      <c r="C637" s="7"/>
      <c r="E637" s="9"/>
      <c r="AL637" s="50"/>
    </row>
    <row r="638" spans="2:38" ht="15.75" customHeight="1">
      <c r="B638" s="5"/>
      <c r="C638" s="7"/>
      <c r="E638" s="9"/>
      <c r="AL638" s="50"/>
    </row>
    <row r="639" spans="2:38" ht="15.75" customHeight="1">
      <c r="B639" s="5"/>
      <c r="C639" s="7"/>
      <c r="E639" s="9"/>
      <c r="AL639" s="50"/>
    </row>
    <row r="640" spans="2:38" ht="15.75" customHeight="1">
      <c r="B640" s="5"/>
      <c r="C640" s="7"/>
      <c r="E640" s="9"/>
      <c r="AL640" s="50"/>
    </row>
    <row r="641" spans="2:38" ht="15.75" customHeight="1">
      <c r="B641" s="5"/>
      <c r="C641" s="7"/>
      <c r="E641" s="9"/>
      <c r="AL641" s="50"/>
    </row>
    <row r="642" spans="2:38" ht="15.75" customHeight="1">
      <c r="B642" s="5"/>
      <c r="C642" s="7"/>
      <c r="E642" s="9"/>
      <c r="AL642" s="50"/>
    </row>
    <row r="643" spans="2:38" ht="15.75" customHeight="1">
      <c r="B643" s="5"/>
      <c r="C643" s="7"/>
      <c r="E643" s="9"/>
      <c r="AL643" s="50"/>
    </row>
    <row r="644" spans="2:38" ht="15.75" customHeight="1">
      <c r="B644" s="5"/>
      <c r="C644" s="7"/>
      <c r="E644" s="9"/>
      <c r="AL644" s="50"/>
    </row>
    <row r="645" spans="2:38" ht="15.75" customHeight="1">
      <c r="B645" s="5"/>
      <c r="C645" s="7"/>
      <c r="E645" s="9"/>
      <c r="AL645" s="50"/>
    </row>
    <row r="646" spans="2:38" ht="15.75" customHeight="1">
      <c r="B646" s="5"/>
      <c r="C646" s="7"/>
      <c r="E646" s="9"/>
      <c r="AL646" s="50"/>
    </row>
    <row r="647" spans="2:38" ht="15.75" customHeight="1">
      <c r="B647" s="5"/>
      <c r="C647" s="7"/>
      <c r="E647" s="9"/>
      <c r="AL647" s="50"/>
    </row>
    <row r="648" spans="2:38" ht="15.75" customHeight="1">
      <c r="B648" s="5"/>
      <c r="C648" s="7"/>
      <c r="E648" s="9"/>
      <c r="AL648" s="50"/>
    </row>
    <row r="649" spans="2:38" ht="15.75" customHeight="1">
      <c r="B649" s="5"/>
      <c r="C649" s="7"/>
      <c r="E649" s="9"/>
      <c r="AL649" s="50"/>
    </row>
    <row r="650" spans="2:38" ht="15.75" customHeight="1">
      <c r="B650" s="5"/>
      <c r="C650" s="7"/>
      <c r="E650" s="9"/>
      <c r="AL650" s="50"/>
    </row>
    <row r="651" spans="2:38" ht="15.75" customHeight="1">
      <c r="B651" s="5"/>
      <c r="C651" s="7"/>
      <c r="E651" s="9"/>
      <c r="AL651" s="50"/>
    </row>
    <row r="652" spans="2:38" ht="15.75" customHeight="1">
      <c r="B652" s="5"/>
      <c r="C652" s="7"/>
      <c r="E652" s="9"/>
      <c r="AL652" s="50"/>
    </row>
    <row r="653" spans="2:38" ht="15.75" customHeight="1">
      <c r="B653" s="5"/>
      <c r="C653" s="7"/>
      <c r="E653" s="9"/>
      <c r="AL653" s="50"/>
    </row>
    <row r="654" spans="2:38" ht="15.75" customHeight="1">
      <c r="B654" s="5"/>
      <c r="C654" s="7"/>
      <c r="E654" s="9"/>
      <c r="AL654" s="50"/>
    </row>
    <row r="655" spans="2:38" ht="15.75" customHeight="1">
      <c r="B655" s="5"/>
      <c r="C655" s="7"/>
      <c r="E655" s="9"/>
      <c r="AL655" s="50"/>
    </row>
    <row r="656" spans="2:38" ht="15.75" customHeight="1">
      <c r="B656" s="5"/>
      <c r="C656" s="7"/>
      <c r="E656" s="9"/>
      <c r="AL656" s="50"/>
    </row>
    <row r="657" spans="2:38" ht="15.75" customHeight="1">
      <c r="B657" s="5"/>
      <c r="C657" s="7"/>
      <c r="E657" s="9"/>
      <c r="AL657" s="50"/>
    </row>
    <row r="658" spans="2:38" ht="15.75" customHeight="1">
      <c r="B658" s="5"/>
      <c r="C658" s="7"/>
      <c r="E658" s="9"/>
      <c r="AL658" s="50"/>
    </row>
    <row r="659" spans="2:38" ht="15.75" customHeight="1">
      <c r="B659" s="5"/>
      <c r="C659" s="7"/>
      <c r="E659" s="9"/>
      <c r="AL659" s="50"/>
    </row>
    <row r="660" spans="2:38" ht="15.75" customHeight="1">
      <c r="B660" s="5"/>
      <c r="C660" s="7"/>
      <c r="E660" s="9"/>
      <c r="AL660" s="50"/>
    </row>
    <row r="661" spans="2:38" ht="15.75" customHeight="1">
      <c r="B661" s="5"/>
      <c r="C661" s="7"/>
      <c r="E661" s="9"/>
      <c r="AL661" s="50"/>
    </row>
    <row r="662" spans="2:38" ht="15.75" customHeight="1">
      <c r="B662" s="5"/>
      <c r="C662" s="7"/>
      <c r="E662" s="9"/>
      <c r="AL662" s="50"/>
    </row>
    <row r="663" spans="2:38" ht="15.75" customHeight="1">
      <c r="B663" s="5"/>
      <c r="C663" s="7"/>
      <c r="E663" s="9"/>
      <c r="AL663" s="50"/>
    </row>
    <row r="664" spans="2:38" ht="15.75" customHeight="1">
      <c r="B664" s="5"/>
      <c r="C664" s="7"/>
      <c r="E664" s="9"/>
      <c r="AL664" s="50"/>
    </row>
    <row r="665" spans="2:38" ht="15.75" customHeight="1">
      <c r="B665" s="5"/>
      <c r="C665" s="7"/>
      <c r="E665" s="9"/>
      <c r="AL665" s="50"/>
    </row>
    <row r="666" spans="2:38" ht="15.75" customHeight="1">
      <c r="B666" s="5"/>
      <c r="C666" s="7"/>
      <c r="E666" s="9"/>
      <c r="AL666" s="50"/>
    </row>
    <row r="667" spans="2:38" ht="15.75" customHeight="1">
      <c r="B667" s="5"/>
      <c r="C667" s="7"/>
      <c r="E667" s="9"/>
      <c r="AL667" s="50"/>
    </row>
    <row r="668" spans="2:38" ht="15.75" customHeight="1">
      <c r="B668" s="5"/>
      <c r="C668" s="7"/>
      <c r="E668" s="9"/>
      <c r="AL668" s="50"/>
    </row>
    <row r="669" spans="2:38" ht="15.75" customHeight="1">
      <c r="B669" s="5"/>
      <c r="C669" s="7"/>
      <c r="E669" s="9"/>
      <c r="AL669" s="50"/>
    </row>
    <row r="670" spans="2:38" ht="15.75" customHeight="1">
      <c r="B670" s="5"/>
      <c r="C670" s="7"/>
      <c r="E670" s="9"/>
      <c r="AL670" s="50"/>
    </row>
    <row r="671" spans="2:38" ht="15.75" customHeight="1">
      <c r="B671" s="5"/>
      <c r="C671" s="7"/>
      <c r="E671" s="9"/>
      <c r="AL671" s="50"/>
    </row>
    <row r="672" spans="2:38" ht="15.75" customHeight="1">
      <c r="B672" s="5"/>
      <c r="C672" s="7"/>
      <c r="E672" s="9"/>
      <c r="AL672" s="50"/>
    </row>
    <row r="673" spans="2:38" ht="15.75" customHeight="1">
      <c r="B673" s="5"/>
      <c r="C673" s="7"/>
      <c r="E673" s="9"/>
      <c r="AL673" s="50"/>
    </row>
    <row r="674" spans="2:38" ht="15.75" customHeight="1">
      <c r="B674" s="5"/>
      <c r="C674" s="7"/>
      <c r="E674" s="9"/>
      <c r="AL674" s="50"/>
    </row>
    <row r="675" spans="2:38" ht="15.75" customHeight="1">
      <c r="B675" s="5"/>
      <c r="C675" s="7"/>
      <c r="E675" s="9"/>
      <c r="AL675" s="50"/>
    </row>
    <row r="676" spans="2:38" ht="15.75" customHeight="1">
      <c r="B676" s="5"/>
      <c r="C676" s="7"/>
      <c r="E676" s="9"/>
      <c r="AL676" s="50"/>
    </row>
    <row r="677" spans="2:38" ht="15.75" customHeight="1">
      <c r="B677" s="5"/>
      <c r="C677" s="7"/>
      <c r="E677" s="9"/>
      <c r="AL677" s="50"/>
    </row>
    <row r="678" spans="2:38" ht="15.75" customHeight="1">
      <c r="B678" s="5"/>
      <c r="C678" s="7"/>
      <c r="E678" s="9"/>
      <c r="AL678" s="50"/>
    </row>
    <row r="679" spans="2:38" ht="15.75" customHeight="1">
      <c r="B679" s="5"/>
      <c r="C679" s="7"/>
      <c r="E679" s="9"/>
      <c r="AL679" s="50"/>
    </row>
    <row r="680" spans="2:38" ht="15.75" customHeight="1">
      <c r="B680" s="5"/>
      <c r="C680" s="7"/>
      <c r="E680" s="9"/>
      <c r="AL680" s="50"/>
    </row>
    <row r="681" spans="2:38" ht="15.75" customHeight="1">
      <c r="B681" s="5"/>
      <c r="C681" s="7"/>
      <c r="E681" s="9"/>
      <c r="AL681" s="50"/>
    </row>
    <row r="682" spans="2:38" ht="15.75" customHeight="1">
      <c r="B682" s="5"/>
      <c r="C682" s="7"/>
      <c r="E682" s="9"/>
      <c r="AL682" s="50"/>
    </row>
    <row r="683" spans="2:38" ht="15.75" customHeight="1">
      <c r="B683" s="5"/>
      <c r="C683" s="7"/>
      <c r="E683" s="9"/>
      <c r="AL683" s="50"/>
    </row>
    <row r="684" spans="2:38" ht="15.75" customHeight="1">
      <c r="B684" s="5"/>
      <c r="C684" s="7"/>
      <c r="E684" s="9"/>
      <c r="AL684" s="50"/>
    </row>
    <row r="685" spans="2:38" ht="15.75" customHeight="1">
      <c r="B685" s="5"/>
      <c r="C685" s="7"/>
      <c r="E685" s="9"/>
      <c r="AL685" s="50"/>
    </row>
    <row r="686" spans="2:38" ht="15.75" customHeight="1">
      <c r="B686" s="5"/>
      <c r="C686" s="7"/>
      <c r="E686" s="9"/>
      <c r="AL686" s="50"/>
    </row>
    <row r="687" spans="2:38" ht="15.75" customHeight="1">
      <c r="B687" s="5"/>
      <c r="C687" s="7"/>
      <c r="E687" s="9"/>
      <c r="AL687" s="50"/>
    </row>
    <row r="688" spans="2:38" ht="15.75" customHeight="1">
      <c r="B688" s="5"/>
      <c r="C688" s="7"/>
      <c r="E688" s="9"/>
      <c r="AL688" s="50"/>
    </row>
    <row r="689" spans="2:38" ht="15.75" customHeight="1">
      <c r="B689" s="5"/>
      <c r="C689" s="7"/>
      <c r="E689" s="9"/>
      <c r="AL689" s="50"/>
    </row>
    <row r="690" spans="2:38" ht="15.75" customHeight="1">
      <c r="B690" s="5"/>
      <c r="C690" s="7"/>
      <c r="E690" s="9"/>
      <c r="AL690" s="50"/>
    </row>
    <row r="691" spans="2:38" ht="15.75" customHeight="1">
      <c r="B691" s="5"/>
      <c r="C691" s="7"/>
      <c r="E691" s="9"/>
      <c r="AL691" s="50"/>
    </row>
    <row r="692" spans="2:38" ht="15.75" customHeight="1">
      <c r="B692" s="5"/>
      <c r="C692" s="7"/>
      <c r="E692" s="9"/>
      <c r="AL692" s="50"/>
    </row>
    <row r="693" spans="2:38" ht="15.75" customHeight="1">
      <c r="B693" s="5"/>
      <c r="C693" s="7"/>
      <c r="E693" s="9"/>
      <c r="AL693" s="50"/>
    </row>
    <row r="694" spans="2:38" ht="15.75" customHeight="1">
      <c r="B694" s="5"/>
      <c r="C694" s="7"/>
      <c r="E694" s="9"/>
      <c r="AL694" s="50"/>
    </row>
    <row r="695" spans="2:38" ht="15.75" customHeight="1">
      <c r="B695" s="5"/>
      <c r="C695" s="7"/>
      <c r="E695" s="9"/>
      <c r="AL695" s="50"/>
    </row>
    <row r="696" spans="2:38" ht="15.75" customHeight="1">
      <c r="B696" s="5"/>
      <c r="C696" s="7"/>
      <c r="E696" s="9"/>
      <c r="AL696" s="50"/>
    </row>
    <row r="697" spans="2:38" ht="15.75" customHeight="1">
      <c r="B697" s="5"/>
      <c r="C697" s="7"/>
      <c r="E697" s="9"/>
      <c r="AL697" s="50"/>
    </row>
    <row r="698" spans="2:38" ht="15.75" customHeight="1">
      <c r="B698" s="5"/>
      <c r="C698" s="7"/>
      <c r="E698" s="9"/>
      <c r="AL698" s="50"/>
    </row>
    <row r="699" spans="2:38" ht="15.75" customHeight="1">
      <c r="B699" s="5"/>
      <c r="C699" s="7"/>
      <c r="E699" s="9"/>
      <c r="AL699" s="50"/>
    </row>
    <row r="700" spans="2:38" ht="15.75" customHeight="1">
      <c r="B700" s="5"/>
      <c r="C700" s="7"/>
      <c r="E700" s="9"/>
      <c r="AL700" s="50"/>
    </row>
    <row r="701" spans="2:38" ht="15.75" customHeight="1">
      <c r="B701" s="5"/>
      <c r="C701" s="7"/>
      <c r="E701" s="9"/>
      <c r="AL701" s="50"/>
    </row>
    <row r="702" spans="2:38" ht="15.75" customHeight="1">
      <c r="B702" s="5"/>
      <c r="C702" s="7"/>
      <c r="E702" s="9"/>
      <c r="AL702" s="50"/>
    </row>
    <row r="703" spans="2:38" ht="15.75" customHeight="1">
      <c r="B703" s="5"/>
      <c r="C703" s="7"/>
      <c r="E703" s="9"/>
      <c r="AL703" s="50"/>
    </row>
    <row r="704" spans="2:38" ht="15.75" customHeight="1">
      <c r="B704" s="5"/>
      <c r="C704" s="7"/>
      <c r="E704" s="9"/>
      <c r="AL704" s="50"/>
    </row>
    <row r="705" spans="2:38" ht="15.75" customHeight="1">
      <c r="B705" s="5"/>
      <c r="C705" s="7"/>
      <c r="E705" s="9"/>
      <c r="AL705" s="50"/>
    </row>
    <row r="706" spans="2:38" ht="15.75" customHeight="1">
      <c r="B706" s="5"/>
      <c r="C706" s="7"/>
      <c r="E706" s="9"/>
      <c r="AL706" s="50"/>
    </row>
    <row r="707" spans="2:38" ht="15.75" customHeight="1">
      <c r="B707" s="5"/>
      <c r="C707" s="7"/>
      <c r="E707" s="9"/>
      <c r="AL707" s="50"/>
    </row>
    <row r="708" spans="2:38" ht="15.75" customHeight="1">
      <c r="B708" s="5"/>
      <c r="C708" s="7"/>
      <c r="E708" s="9"/>
      <c r="AL708" s="50"/>
    </row>
    <row r="709" spans="2:38" ht="15.75" customHeight="1">
      <c r="B709" s="5"/>
      <c r="C709" s="7"/>
      <c r="E709" s="9"/>
      <c r="AL709" s="50"/>
    </row>
    <row r="710" spans="2:38" ht="15.75" customHeight="1">
      <c r="B710" s="5"/>
      <c r="C710" s="7"/>
      <c r="E710" s="9"/>
      <c r="AL710" s="50"/>
    </row>
    <row r="711" spans="2:38" ht="15.75" customHeight="1">
      <c r="B711" s="5"/>
      <c r="C711" s="7"/>
      <c r="E711" s="9"/>
      <c r="AL711" s="50"/>
    </row>
    <row r="712" spans="2:38" ht="15.75" customHeight="1">
      <c r="B712" s="5"/>
      <c r="C712" s="7"/>
      <c r="E712" s="9"/>
      <c r="AL712" s="50"/>
    </row>
    <row r="713" spans="2:38" ht="15.75" customHeight="1">
      <c r="B713" s="5"/>
      <c r="C713" s="7"/>
      <c r="E713" s="9"/>
      <c r="AL713" s="50"/>
    </row>
    <row r="714" spans="2:38" ht="15.75" customHeight="1">
      <c r="B714" s="5"/>
      <c r="C714" s="7"/>
      <c r="E714" s="9"/>
      <c r="AL714" s="50"/>
    </row>
    <row r="715" spans="2:38" ht="15.75" customHeight="1">
      <c r="B715" s="5"/>
      <c r="C715" s="7"/>
      <c r="E715" s="9"/>
      <c r="AL715" s="50"/>
    </row>
    <row r="716" spans="2:38" ht="15.75" customHeight="1">
      <c r="B716" s="5"/>
      <c r="C716" s="7"/>
      <c r="E716" s="9"/>
      <c r="AL716" s="50"/>
    </row>
    <row r="717" spans="2:38" ht="15.75" customHeight="1">
      <c r="B717" s="5"/>
      <c r="C717" s="7"/>
      <c r="E717" s="9"/>
      <c r="AL717" s="50"/>
    </row>
    <row r="718" spans="2:38" ht="15.75" customHeight="1">
      <c r="B718" s="5"/>
      <c r="C718" s="7"/>
      <c r="E718" s="9"/>
      <c r="AL718" s="50"/>
    </row>
    <row r="719" spans="2:38" ht="15.75" customHeight="1">
      <c r="B719" s="5"/>
      <c r="C719" s="7"/>
      <c r="E719" s="9"/>
      <c r="AL719" s="50"/>
    </row>
    <row r="720" spans="2:38" ht="15.75" customHeight="1">
      <c r="B720" s="5"/>
      <c r="C720" s="7"/>
      <c r="E720" s="9"/>
      <c r="AL720" s="50"/>
    </row>
    <row r="721" spans="2:38" ht="15.75" customHeight="1">
      <c r="B721" s="5"/>
      <c r="C721" s="7"/>
      <c r="E721" s="9"/>
      <c r="AL721" s="50"/>
    </row>
    <row r="722" spans="2:38" ht="15.75" customHeight="1">
      <c r="B722" s="5"/>
      <c r="C722" s="7"/>
      <c r="E722" s="9"/>
      <c r="AL722" s="50"/>
    </row>
    <row r="723" spans="2:38" ht="15.75" customHeight="1">
      <c r="B723" s="5"/>
      <c r="C723" s="7"/>
      <c r="E723" s="9"/>
      <c r="AL723" s="50"/>
    </row>
    <row r="724" spans="2:38" ht="15.75" customHeight="1">
      <c r="B724" s="5"/>
      <c r="C724" s="7"/>
      <c r="E724" s="9"/>
      <c r="AL724" s="50"/>
    </row>
    <row r="725" spans="2:38" ht="15.75" customHeight="1">
      <c r="B725" s="5"/>
      <c r="C725" s="7"/>
      <c r="E725" s="9"/>
      <c r="AL725" s="50"/>
    </row>
    <row r="726" spans="2:38" ht="15.75" customHeight="1">
      <c r="B726" s="5"/>
      <c r="C726" s="7"/>
      <c r="E726" s="9"/>
      <c r="AL726" s="50"/>
    </row>
    <row r="727" spans="2:38" ht="15.75" customHeight="1">
      <c r="B727" s="5"/>
      <c r="C727" s="7"/>
      <c r="E727" s="9"/>
      <c r="AL727" s="50"/>
    </row>
    <row r="728" spans="2:38" ht="15.75" customHeight="1">
      <c r="B728" s="5"/>
      <c r="C728" s="7"/>
      <c r="E728" s="9"/>
      <c r="AL728" s="50"/>
    </row>
    <row r="729" spans="2:38" ht="15.75" customHeight="1">
      <c r="B729" s="5"/>
      <c r="C729" s="7"/>
      <c r="E729" s="9"/>
      <c r="AL729" s="50"/>
    </row>
    <row r="730" spans="2:38" ht="15.75" customHeight="1">
      <c r="B730" s="5"/>
      <c r="C730" s="7"/>
      <c r="E730" s="9"/>
      <c r="AL730" s="50"/>
    </row>
    <row r="731" spans="2:38" ht="15.75" customHeight="1">
      <c r="B731" s="5"/>
      <c r="C731" s="7"/>
      <c r="E731" s="9"/>
      <c r="AL731" s="50"/>
    </row>
    <row r="732" spans="2:38" ht="15.75" customHeight="1">
      <c r="B732" s="5"/>
      <c r="C732" s="7"/>
      <c r="E732" s="9"/>
      <c r="AL732" s="50"/>
    </row>
    <row r="733" spans="2:38" ht="15.75" customHeight="1">
      <c r="B733" s="5"/>
      <c r="C733" s="7"/>
      <c r="E733" s="9"/>
      <c r="AL733" s="50"/>
    </row>
    <row r="734" spans="2:38" ht="15.75" customHeight="1">
      <c r="B734" s="5"/>
      <c r="C734" s="7"/>
      <c r="E734" s="9"/>
      <c r="AL734" s="50"/>
    </row>
    <row r="735" spans="2:38" ht="15.75" customHeight="1">
      <c r="B735" s="5"/>
      <c r="C735" s="7"/>
      <c r="E735" s="9"/>
      <c r="AL735" s="50"/>
    </row>
    <row r="736" spans="2:38" ht="15.75" customHeight="1">
      <c r="B736" s="5"/>
      <c r="C736" s="7"/>
      <c r="E736" s="9"/>
      <c r="AL736" s="50"/>
    </row>
    <row r="737" spans="2:38" ht="15.75" customHeight="1">
      <c r="B737" s="5"/>
      <c r="C737" s="7"/>
      <c r="E737" s="9"/>
      <c r="AL737" s="50"/>
    </row>
    <row r="738" spans="2:38" ht="15.75" customHeight="1">
      <c r="B738" s="5"/>
      <c r="C738" s="7"/>
      <c r="E738" s="9"/>
      <c r="AL738" s="50"/>
    </row>
    <row r="739" spans="2:38" ht="15.75" customHeight="1">
      <c r="B739" s="5"/>
      <c r="C739" s="7"/>
      <c r="E739" s="9"/>
      <c r="AL739" s="50"/>
    </row>
    <row r="740" spans="2:38" ht="15.75" customHeight="1">
      <c r="B740" s="5"/>
      <c r="C740" s="7"/>
      <c r="E740" s="9"/>
      <c r="AL740" s="50"/>
    </row>
    <row r="741" spans="2:38" ht="15.75" customHeight="1">
      <c r="B741" s="5"/>
      <c r="C741" s="7"/>
      <c r="E741" s="9"/>
      <c r="AL741" s="50"/>
    </row>
    <row r="742" spans="2:38" ht="15.75" customHeight="1">
      <c r="B742" s="5"/>
      <c r="C742" s="7"/>
      <c r="E742" s="9"/>
      <c r="AL742" s="50"/>
    </row>
    <row r="743" spans="2:38" ht="15.75" customHeight="1">
      <c r="B743" s="5"/>
      <c r="C743" s="7"/>
      <c r="E743" s="9"/>
      <c r="AL743" s="50"/>
    </row>
    <row r="744" spans="2:38" ht="15.75" customHeight="1">
      <c r="B744" s="5"/>
      <c r="C744" s="7"/>
      <c r="E744" s="9"/>
      <c r="AL744" s="50"/>
    </row>
    <row r="745" spans="2:38" ht="15.75" customHeight="1">
      <c r="B745" s="5"/>
      <c r="C745" s="7"/>
      <c r="E745" s="9"/>
      <c r="AL745" s="50"/>
    </row>
    <row r="746" spans="2:38" ht="15.75" customHeight="1">
      <c r="B746" s="5"/>
      <c r="C746" s="7"/>
      <c r="E746" s="9"/>
      <c r="AL746" s="50"/>
    </row>
    <row r="747" spans="2:38" ht="15.75" customHeight="1">
      <c r="B747" s="5"/>
      <c r="C747" s="7"/>
      <c r="E747" s="9"/>
      <c r="AL747" s="50"/>
    </row>
    <row r="748" spans="2:38" ht="15.75" customHeight="1">
      <c r="B748" s="5"/>
      <c r="C748" s="7"/>
      <c r="E748" s="9"/>
      <c r="AL748" s="50"/>
    </row>
    <row r="749" spans="2:38" ht="15.75" customHeight="1">
      <c r="B749" s="5"/>
      <c r="C749" s="7"/>
      <c r="E749" s="9"/>
      <c r="AL749" s="50"/>
    </row>
    <row r="750" spans="2:38" ht="15.75" customHeight="1">
      <c r="B750" s="5"/>
      <c r="C750" s="7"/>
      <c r="E750" s="9"/>
      <c r="AL750" s="50"/>
    </row>
    <row r="751" spans="2:38" ht="15.75" customHeight="1">
      <c r="B751" s="5"/>
      <c r="C751" s="7"/>
      <c r="E751" s="9"/>
      <c r="AL751" s="50"/>
    </row>
    <row r="752" spans="2:38" ht="15.75" customHeight="1">
      <c r="B752" s="5"/>
      <c r="C752" s="7"/>
      <c r="E752" s="9"/>
      <c r="AL752" s="50"/>
    </row>
    <row r="753" spans="2:38" ht="15.75" customHeight="1">
      <c r="B753" s="5"/>
      <c r="C753" s="7"/>
      <c r="E753" s="9"/>
      <c r="AL753" s="50"/>
    </row>
    <row r="754" spans="2:38" ht="15.75" customHeight="1">
      <c r="B754" s="5"/>
      <c r="C754" s="7"/>
      <c r="E754" s="9"/>
      <c r="AL754" s="50"/>
    </row>
    <row r="755" spans="2:38" ht="15.75" customHeight="1">
      <c r="B755" s="5"/>
      <c r="C755" s="7"/>
      <c r="E755" s="9"/>
      <c r="AL755" s="50"/>
    </row>
    <row r="756" spans="2:38" ht="15.75" customHeight="1">
      <c r="B756" s="5"/>
      <c r="C756" s="7"/>
      <c r="E756" s="9"/>
      <c r="AL756" s="50"/>
    </row>
    <row r="757" spans="2:38" ht="15.75" customHeight="1">
      <c r="B757" s="5"/>
      <c r="C757" s="7"/>
      <c r="E757" s="9"/>
      <c r="AL757" s="50"/>
    </row>
    <row r="758" spans="2:38" ht="15.75" customHeight="1">
      <c r="B758" s="5"/>
      <c r="C758" s="7"/>
      <c r="E758" s="9"/>
      <c r="AL758" s="50"/>
    </row>
    <row r="759" spans="2:38" ht="15.75" customHeight="1">
      <c r="B759" s="5"/>
      <c r="C759" s="7"/>
      <c r="E759" s="9"/>
      <c r="AL759" s="50"/>
    </row>
    <row r="760" spans="2:38" ht="15.75" customHeight="1">
      <c r="B760" s="5"/>
      <c r="C760" s="7"/>
      <c r="E760" s="9"/>
      <c r="AL760" s="50"/>
    </row>
    <row r="761" spans="2:38" ht="15.75" customHeight="1">
      <c r="B761" s="5"/>
      <c r="C761" s="7"/>
      <c r="E761" s="9"/>
      <c r="AL761" s="50"/>
    </row>
    <row r="762" spans="2:38" ht="15.75" customHeight="1">
      <c r="B762" s="5"/>
      <c r="C762" s="7"/>
      <c r="E762" s="9"/>
      <c r="AL762" s="50"/>
    </row>
    <row r="763" spans="2:38" ht="15.75" customHeight="1">
      <c r="B763" s="5"/>
      <c r="C763" s="7"/>
      <c r="E763" s="9"/>
      <c r="AL763" s="50"/>
    </row>
    <row r="764" spans="2:38" ht="15.75" customHeight="1">
      <c r="B764" s="5"/>
      <c r="C764" s="7"/>
      <c r="E764" s="9"/>
      <c r="AL764" s="50"/>
    </row>
    <row r="765" spans="2:38" ht="15.75" customHeight="1">
      <c r="B765" s="5"/>
      <c r="C765" s="7"/>
      <c r="E765" s="9"/>
      <c r="AL765" s="50"/>
    </row>
    <row r="766" spans="2:38" ht="15.75" customHeight="1">
      <c r="B766" s="5"/>
      <c r="C766" s="7"/>
      <c r="E766" s="9"/>
      <c r="AL766" s="50"/>
    </row>
    <row r="767" spans="2:38" ht="15.75" customHeight="1">
      <c r="B767" s="5"/>
      <c r="C767" s="7"/>
      <c r="E767" s="9"/>
      <c r="AL767" s="50"/>
    </row>
    <row r="768" spans="2:38" ht="15.75" customHeight="1">
      <c r="B768" s="5"/>
      <c r="C768" s="7"/>
      <c r="E768" s="9"/>
      <c r="AL768" s="50"/>
    </row>
    <row r="769" spans="2:38" ht="15.75" customHeight="1">
      <c r="B769" s="5"/>
      <c r="C769" s="7"/>
      <c r="E769" s="9"/>
      <c r="AL769" s="50"/>
    </row>
    <row r="770" spans="2:38" ht="15.75" customHeight="1">
      <c r="B770" s="5"/>
      <c r="C770" s="7"/>
      <c r="E770" s="9"/>
      <c r="AL770" s="50"/>
    </row>
    <row r="771" spans="2:38" ht="15.75" customHeight="1">
      <c r="B771" s="5"/>
      <c r="C771" s="7"/>
      <c r="E771" s="9"/>
      <c r="AL771" s="50"/>
    </row>
    <row r="772" spans="2:38" ht="15.75" customHeight="1">
      <c r="B772" s="5"/>
      <c r="C772" s="7"/>
      <c r="E772" s="9"/>
      <c r="AL772" s="50"/>
    </row>
    <row r="773" spans="2:38" ht="15.75" customHeight="1">
      <c r="B773" s="5"/>
      <c r="C773" s="7"/>
      <c r="E773" s="9"/>
      <c r="AL773" s="50"/>
    </row>
    <row r="774" spans="2:38" ht="15.75" customHeight="1">
      <c r="B774" s="5"/>
      <c r="C774" s="7"/>
      <c r="E774" s="9"/>
      <c r="AL774" s="50"/>
    </row>
    <row r="775" spans="2:38" ht="15.75" customHeight="1">
      <c r="B775" s="5"/>
      <c r="C775" s="7"/>
      <c r="E775" s="9"/>
      <c r="AL775" s="50"/>
    </row>
    <row r="776" spans="2:38" ht="15.75" customHeight="1">
      <c r="B776" s="5"/>
      <c r="C776" s="7"/>
      <c r="E776" s="9"/>
      <c r="AL776" s="50"/>
    </row>
    <row r="777" spans="2:38" ht="15.75" customHeight="1">
      <c r="B777" s="5"/>
      <c r="C777" s="7"/>
      <c r="E777" s="9"/>
      <c r="AL777" s="50"/>
    </row>
    <row r="778" spans="2:38" ht="15.75" customHeight="1">
      <c r="B778" s="5"/>
      <c r="C778" s="7"/>
      <c r="E778" s="9"/>
      <c r="AL778" s="50"/>
    </row>
    <row r="779" spans="2:38" ht="15.75" customHeight="1">
      <c r="B779" s="5"/>
      <c r="C779" s="7"/>
      <c r="E779" s="9"/>
      <c r="AL779" s="50"/>
    </row>
    <row r="780" spans="2:38" ht="15.75" customHeight="1">
      <c r="B780" s="5"/>
      <c r="C780" s="7"/>
      <c r="E780" s="9"/>
      <c r="AL780" s="50"/>
    </row>
    <row r="781" spans="2:38" ht="15.75" customHeight="1">
      <c r="B781" s="5"/>
      <c r="C781" s="7"/>
      <c r="E781" s="9"/>
      <c r="AL781" s="50"/>
    </row>
    <row r="782" spans="2:38" ht="15.75" customHeight="1">
      <c r="B782" s="5"/>
      <c r="C782" s="7"/>
      <c r="E782" s="9"/>
      <c r="AL782" s="50"/>
    </row>
    <row r="783" spans="2:38" ht="15.75" customHeight="1">
      <c r="B783" s="5"/>
      <c r="C783" s="7"/>
      <c r="E783" s="9"/>
      <c r="AL783" s="50"/>
    </row>
    <row r="784" spans="2:38" ht="15.75" customHeight="1">
      <c r="B784" s="5"/>
      <c r="C784" s="7"/>
      <c r="E784" s="9"/>
      <c r="AL784" s="50"/>
    </row>
    <row r="785" spans="2:38" ht="15.75" customHeight="1">
      <c r="B785" s="5"/>
      <c r="C785" s="7"/>
      <c r="E785" s="9"/>
      <c r="AL785" s="50"/>
    </row>
    <row r="786" spans="2:38" ht="15.75" customHeight="1">
      <c r="B786" s="5"/>
      <c r="C786" s="7"/>
      <c r="E786" s="9"/>
      <c r="AL786" s="50"/>
    </row>
    <row r="787" spans="2:38" ht="15.75" customHeight="1">
      <c r="B787" s="5"/>
      <c r="C787" s="7"/>
      <c r="E787" s="9"/>
      <c r="AL787" s="50"/>
    </row>
    <row r="788" spans="2:38" ht="15.75" customHeight="1">
      <c r="B788" s="5"/>
      <c r="C788" s="7"/>
      <c r="E788" s="9"/>
      <c r="AL788" s="50"/>
    </row>
    <row r="789" spans="2:38" ht="15.75" customHeight="1">
      <c r="B789" s="5"/>
      <c r="C789" s="7"/>
      <c r="E789" s="9"/>
      <c r="AL789" s="50"/>
    </row>
    <row r="790" spans="2:38" ht="15.75" customHeight="1">
      <c r="B790" s="5"/>
      <c r="C790" s="7"/>
      <c r="E790" s="9"/>
      <c r="AL790" s="50"/>
    </row>
    <row r="791" spans="2:38" ht="15.75" customHeight="1">
      <c r="B791" s="5"/>
      <c r="C791" s="7"/>
      <c r="E791" s="9"/>
      <c r="AL791" s="50"/>
    </row>
    <row r="792" spans="2:38" ht="15.75" customHeight="1">
      <c r="B792" s="5"/>
      <c r="C792" s="7"/>
      <c r="E792" s="9"/>
      <c r="AL792" s="50"/>
    </row>
    <row r="793" spans="2:38" ht="15.75" customHeight="1">
      <c r="B793" s="5"/>
      <c r="C793" s="7"/>
      <c r="E793" s="9"/>
      <c r="AL793" s="50"/>
    </row>
    <row r="794" spans="2:38" ht="15.75" customHeight="1">
      <c r="B794" s="5"/>
      <c r="C794" s="7"/>
      <c r="E794" s="9"/>
      <c r="AL794" s="50"/>
    </row>
    <row r="795" spans="2:38" ht="15.75" customHeight="1">
      <c r="B795" s="5"/>
      <c r="C795" s="7"/>
      <c r="E795" s="9"/>
      <c r="AL795" s="50"/>
    </row>
    <row r="796" spans="2:38" ht="15.75" customHeight="1">
      <c r="B796" s="5"/>
      <c r="C796" s="7"/>
      <c r="E796" s="9"/>
      <c r="AL796" s="50"/>
    </row>
    <row r="797" spans="2:38" ht="15.75" customHeight="1">
      <c r="B797" s="5"/>
      <c r="C797" s="7"/>
      <c r="E797" s="9"/>
      <c r="AL797" s="50"/>
    </row>
    <row r="798" spans="2:38" ht="15.75" customHeight="1">
      <c r="B798" s="5"/>
      <c r="C798" s="7"/>
      <c r="E798" s="9"/>
      <c r="AL798" s="50"/>
    </row>
    <row r="799" spans="2:38" ht="15.75" customHeight="1">
      <c r="B799" s="5"/>
      <c r="C799" s="7"/>
      <c r="E799" s="9"/>
      <c r="AL799" s="50"/>
    </row>
    <row r="800" spans="2:38" ht="15.75" customHeight="1">
      <c r="B800" s="5"/>
      <c r="C800" s="7"/>
      <c r="E800" s="9"/>
      <c r="AL800" s="50"/>
    </row>
    <row r="801" spans="2:38" ht="15.75" customHeight="1">
      <c r="B801" s="5"/>
      <c r="C801" s="7"/>
      <c r="E801" s="9"/>
      <c r="AL801" s="50"/>
    </row>
    <row r="802" spans="2:38" ht="15.75" customHeight="1">
      <c r="B802" s="5"/>
      <c r="C802" s="7"/>
      <c r="E802" s="9"/>
      <c r="AL802" s="50"/>
    </row>
    <row r="803" spans="2:38" ht="15.75" customHeight="1">
      <c r="B803" s="5"/>
      <c r="C803" s="7"/>
      <c r="E803" s="9"/>
      <c r="AL803" s="50"/>
    </row>
    <row r="804" spans="2:38" ht="15.75" customHeight="1">
      <c r="B804" s="5"/>
      <c r="C804" s="7"/>
      <c r="E804" s="9"/>
      <c r="AL804" s="50"/>
    </row>
    <row r="805" spans="2:38" ht="15.75" customHeight="1">
      <c r="B805" s="5"/>
      <c r="C805" s="7"/>
      <c r="E805" s="9"/>
      <c r="AL805" s="50"/>
    </row>
    <row r="806" spans="2:38" ht="15.75" customHeight="1">
      <c r="B806" s="5"/>
      <c r="C806" s="7"/>
      <c r="E806" s="9"/>
      <c r="AL806" s="50"/>
    </row>
    <row r="807" spans="2:38" ht="15.75" customHeight="1">
      <c r="B807" s="5"/>
      <c r="C807" s="7"/>
      <c r="E807" s="9"/>
      <c r="AL807" s="50"/>
    </row>
    <row r="808" spans="2:38" ht="15.75" customHeight="1">
      <c r="B808" s="5"/>
      <c r="C808" s="7"/>
      <c r="E808" s="9"/>
      <c r="AL808" s="50"/>
    </row>
    <row r="809" spans="2:38" ht="15.75" customHeight="1">
      <c r="B809" s="5"/>
      <c r="C809" s="7"/>
      <c r="E809" s="9"/>
      <c r="AL809" s="50"/>
    </row>
    <row r="810" spans="2:38" ht="15.75" customHeight="1">
      <c r="B810" s="5"/>
      <c r="C810" s="7"/>
      <c r="E810" s="9"/>
      <c r="AL810" s="50"/>
    </row>
    <row r="811" spans="2:38" ht="15.75" customHeight="1">
      <c r="B811" s="5"/>
      <c r="C811" s="7"/>
      <c r="E811" s="9"/>
      <c r="AL811" s="50"/>
    </row>
    <row r="812" spans="2:38" ht="15.75" customHeight="1">
      <c r="B812" s="5"/>
      <c r="C812" s="7"/>
      <c r="E812" s="9"/>
      <c r="AL812" s="50"/>
    </row>
    <row r="813" spans="2:38" ht="15.75" customHeight="1">
      <c r="B813" s="5"/>
      <c r="C813" s="7"/>
      <c r="E813" s="9"/>
      <c r="AL813" s="50"/>
    </row>
    <row r="814" spans="2:38" ht="15.75" customHeight="1">
      <c r="B814" s="5"/>
      <c r="C814" s="7"/>
      <c r="E814" s="9"/>
      <c r="AL814" s="50"/>
    </row>
    <row r="815" spans="2:38" ht="15.75" customHeight="1">
      <c r="B815" s="5"/>
      <c r="C815" s="7"/>
      <c r="E815" s="9"/>
      <c r="AL815" s="50"/>
    </row>
    <row r="816" spans="2:38" ht="15.75" customHeight="1">
      <c r="B816" s="5"/>
      <c r="C816" s="7"/>
      <c r="E816" s="9"/>
      <c r="AL816" s="50"/>
    </row>
    <row r="817" spans="2:38" ht="15.75" customHeight="1">
      <c r="B817" s="5"/>
      <c r="C817" s="7"/>
      <c r="E817" s="9"/>
      <c r="AL817" s="50"/>
    </row>
    <row r="818" spans="2:38" ht="15.75" customHeight="1">
      <c r="B818" s="5"/>
      <c r="C818" s="7"/>
      <c r="E818" s="9"/>
      <c r="AL818" s="50"/>
    </row>
    <row r="819" spans="2:38" ht="15.75" customHeight="1">
      <c r="B819" s="5"/>
      <c r="C819" s="7"/>
      <c r="E819" s="9"/>
      <c r="AL819" s="50"/>
    </row>
    <row r="820" spans="2:38" ht="15.75" customHeight="1">
      <c r="B820" s="5"/>
      <c r="C820" s="7"/>
      <c r="E820" s="9"/>
      <c r="AL820" s="50"/>
    </row>
    <row r="821" spans="2:38" ht="15.75" customHeight="1">
      <c r="B821" s="5"/>
      <c r="C821" s="7"/>
      <c r="E821" s="9"/>
      <c r="AL821" s="50"/>
    </row>
    <row r="822" spans="2:38" ht="15.75" customHeight="1">
      <c r="B822" s="5"/>
      <c r="C822" s="7"/>
      <c r="E822" s="9"/>
      <c r="AL822" s="50"/>
    </row>
    <row r="823" spans="2:38" ht="15.75" customHeight="1">
      <c r="B823" s="5"/>
      <c r="C823" s="7"/>
      <c r="E823" s="9"/>
      <c r="AL823" s="50"/>
    </row>
    <row r="824" spans="2:38" ht="15.75" customHeight="1">
      <c r="B824" s="5"/>
      <c r="C824" s="7"/>
      <c r="E824" s="9"/>
      <c r="AL824" s="50"/>
    </row>
    <row r="825" spans="2:38" ht="15.75" customHeight="1">
      <c r="B825" s="5"/>
      <c r="C825" s="7"/>
      <c r="E825" s="9"/>
      <c r="AL825" s="50"/>
    </row>
    <row r="826" spans="2:38" ht="15.75" customHeight="1">
      <c r="B826" s="5"/>
      <c r="C826" s="7"/>
      <c r="E826" s="9"/>
      <c r="AL826" s="50"/>
    </row>
    <row r="827" spans="2:38" ht="15.75" customHeight="1">
      <c r="B827" s="5"/>
      <c r="C827" s="7"/>
      <c r="E827" s="9"/>
      <c r="AL827" s="50"/>
    </row>
    <row r="828" spans="2:38" ht="15.75" customHeight="1">
      <c r="B828" s="5"/>
      <c r="C828" s="7"/>
      <c r="E828" s="9"/>
      <c r="AL828" s="50"/>
    </row>
    <row r="829" spans="2:38" ht="15.75" customHeight="1">
      <c r="B829" s="5"/>
      <c r="C829" s="7"/>
      <c r="E829" s="9"/>
      <c r="AL829" s="50"/>
    </row>
    <row r="830" spans="2:38" ht="15.75" customHeight="1">
      <c r="B830" s="5"/>
      <c r="C830" s="7"/>
      <c r="E830" s="9"/>
      <c r="AL830" s="50"/>
    </row>
    <row r="831" spans="2:38" ht="15.75" customHeight="1">
      <c r="B831" s="5"/>
      <c r="C831" s="7"/>
      <c r="E831" s="9"/>
      <c r="AL831" s="50"/>
    </row>
    <row r="832" spans="2:38" ht="15.75" customHeight="1">
      <c r="B832" s="5"/>
      <c r="C832" s="7"/>
      <c r="E832" s="9"/>
      <c r="AL832" s="50"/>
    </row>
    <row r="833" spans="2:38" ht="15.75" customHeight="1">
      <c r="B833" s="5"/>
      <c r="C833" s="7"/>
      <c r="E833" s="9"/>
      <c r="AL833" s="50"/>
    </row>
    <row r="834" spans="2:38" ht="15.75" customHeight="1">
      <c r="B834" s="5"/>
      <c r="C834" s="7"/>
      <c r="E834" s="9"/>
      <c r="AL834" s="50"/>
    </row>
    <row r="835" spans="2:38" ht="15.75" customHeight="1">
      <c r="B835" s="5"/>
      <c r="C835" s="7"/>
      <c r="E835" s="9"/>
      <c r="AL835" s="50"/>
    </row>
    <row r="836" spans="2:38" ht="15.75" customHeight="1">
      <c r="B836" s="5"/>
      <c r="C836" s="7"/>
      <c r="E836" s="9"/>
      <c r="AL836" s="50"/>
    </row>
    <row r="837" spans="2:38" ht="15.75" customHeight="1">
      <c r="B837" s="5"/>
      <c r="C837" s="7"/>
      <c r="E837" s="9"/>
      <c r="AL837" s="50"/>
    </row>
    <row r="838" spans="2:38" ht="15.75" customHeight="1">
      <c r="B838" s="5"/>
      <c r="C838" s="7"/>
      <c r="E838" s="9"/>
      <c r="AL838" s="50"/>
    </row>
    <row r="839" spans="2:38" ht="15.75" customHeight="1">
      <c r="B839" s="5"/>
      <c r="C839" s="7"/>
      <c r="E839" s="9"/>
      <c r="AL839" s="50"/>
    </row>
    <row r="840" spans="2:38" ht="15.75" customHeight="1">
      <c r="B840" s="5"/>
      <c r="C840" s="7"/>
      <c r="E840" s="9"/>
      <c r="AL840" s="50"/>
    </row>
    <row r="841" spans="2:38" ht="15.75" customHeight="1">
      <c r="B841" s="5"/>
      <c r="C841" s="7"/>
      <c r="E841" s="9"/>
      <c r="AL841" s="50"/>
    </row>
    <row r="842" spans="2:38" ht="15.75" customHeight="1">
      <c r="B842" s="5"/>
      <c r="C842" s="7"/>
      <c r="E842" s="9"/>
      <c r="AL842" s="50"/>
    </row>
    <row r="843" spans="2:38" ht="15.75" customHeight="1">
      <c r="B843" s="5"/>
      <c r="C843" s="7"/>
      <c r="E843" s="9"/>
      <c r="AL843" s="50"/>
    </row>
    <row r="844" spans="2:38" ht="15.75" customHeight="1">
      <c r="B844" s="5"/>
      <c r="C844" s="7"/>
      <c r="E844" s="9"/>
      <c r="AL844" s="50"/>
    </row>
    <row r="845" spans="2:38" ht="15.75" customHeight="1">
      <c r="B845" s="5"/>
      <c r="C845" s="7"/>
      <c r="E845" s="9"/>
      <c r="AL845" s="50"/>
    </row>
    <row r="846" spans="2:38" ht="15.75" customHeight="1">
      <c r="B846" s="5"/>
      <c r="C846" s="7"/>
      <c r="E846" s="9"/>
      <c r="AL846" s="50"/>
    </row>
    <row r="847" spans="2:38" ht="15.75" customHeight="1">
      <c r="B847" s="5"/>
      <c r="C847" s="7"/>
      <c r="E847" s="9"/>
      <c r="AL847" s="50"/>
    </row>
    <row r="848" spans="2:38" ht="15.75" customHeight="1">
      <c r="B848" s="5"/>
      <c r="C848" s="7"/>
      <c r="E848" s="9"/>
      <c r="AL848" s="50"/>
    </row>
    <row r="849" spans="2:38" ht="15.75" customHeight="1">
      <c r="B849" s="5"/>
      <c r="C849" s="7"/>
      <c r="E849" s="9"/>
      <c r="AL849" s="50"/>
    </row>
    <row r="850" spans="2:38" ht="15.75" customHeight="1">
      <c r="B850" s="5"/>
      <c r="C850" s="7"/>
      <c r="E850" s="9"/>
      <c r="AL850" s="50"/>
    </row>
    <row r="851" spans="2:38" ht="15.75" customHeight="1">
      <c r="B851" s="5"/>
      <c r="C851" s="7"/>
      <c r="E851" s="9"/>
      <c r="AL851" s="50"/>
    </row>
    <row r="852" spans="2:38" ht="15.75" customHeight="1">
      <c r="B852" s="5"/>
      <c r="C852" s="7"/>
      <c r="E852" s="9"/>
      <c r="AL852" s="50"/>
    </row>
    <row r="853" spans="2:38" ht="15.75" customHeight="1">
      <c r="B853" s="5"/>
      <c r="C853" s="7"/>
      <c r="E853" s="9"/>
      <c r="AL853" s="50"/>
    </row>
    <row r="854" spans="2:38" ht="15.75" customHeight="1">
      <c r="B854" s="5"/>
      <c r="C854" s="7"/>
      <c r="E854" s="9"/>
      <c r="AL854" s="50"/>
    </row>
    <row r="855" spans="2:38" ht="15.75" customHeight="1">
      <c r="B855" s="5"/>
      <c r="C855" s="7"/>
      <c r="E855" s="9"/>
      <c r="AL855" s="50"/>
    </row>
    <row r="856" spans="2:38" ht="15.75" customHeight="1">
      <c r="B856" s="5"/>
      <c r="C856" s="7"/>
      <c r="E856" s="9"/>
      <c r="AL856" s="50"/>
    </row>
    <row r="857" spans="2:38" ht="15.75" customHeight="1">
      <c r="B857" s="5"/>
      <c r="C857" s="7"/>
      <c r="E857" s="9"/>
      <c r="AL857" s="50"/>
    </row>
    <row r="858" spans="2:38" ht="15.75" customHeight="1">
      <c r="B858" s="5"/>
      <c r="C858" s="7"/>
      <c r="E858" s="9"/>
      <c r="AL858" s="50"/>
    </row>
    <row r="859" spans="2:38" ht="15.75" customHeight="1">
      <c r="B859" s="5"/>
      <c r="C859" s="7"/>
      <c r="E859" s="9"/>
      <c r="AL859" s="50"/>
    </row>
    <row r="860" spans="2:38" ht="15.75" customHeight="1">
      <c r="B860" s="5"/>
      <c r="C860" s="7"/>
      <c r="E860" s="9"/>
      <c r="AL860" s="50"/>
    </row>
    <row r="861" spans="2:38" ht="15.75" customHeight="1">
      <c r="B861" s="5"/>
      <c r="C861" s="7"/>
      <c r="E861" s="9"/>
      <c r="AL861" s="50"/>
    </row>
    <row r="862" spans="2:38" ht="15.75" customHeight="1">
      <c r="B862" s="5"/>
      <c r="C862" s="7"/>
      <c r="E862" s="9"/>
      <c r="AL862" s="50"/>
    </row>
    <row r="863" spans="2:38" ht="15.75" customHeight="1">
      <c r="B863" s="5"/>
      <c r="C863" s="7"/>
      <c r="E863" s="9"/>
      <c r="AL863" s="50"/>
    </row>
    <row r="864" spans="2:38" ht="15.75" customHeight="1">
      <c r="B864" s="5"/>
      <c r="C864" s="7"/>
      <c r="E864" s="9"/>
      <c r="AL864" s="50"/>
    </row>
    <row r="865" spans="2:38" ht="15.75" customHeight="1">
      <c r="B865" s="5"/>
      <c r="C865" s="7"/>
      <c r="E865" s="9"/>
      <c r="AL865" s="50"/>
    </row>
    <row r="866" spans="2:38" ht="15.75" customHeight="1">
      <c r="B866" s="5"/>
      <c r="C866" s="7"/>
      <c r="E866" s="9"/>
      <c r="AL866" s="50"/>
    </row>
    <row r="867" spans="2:38" ht="15.75" customHeight="1">
      <c r="B867" s="5"/>
      <c r="C867" s="7"/>
      <c r="E867" s="9"/>
      <c r="AL867" s="50"/>
    </row>
    <row r="868" spans="2:38" ht="15.75" customHeight="1">
      <c r="B868" s="5"/>
      <c r="C868" s="7"/>
      <c r="E868" s="9"/>
      <c r="AL868" s="50"/>
    </row>
    <row r="869" spans="2:38" ht="15.75" customHeight="1">
      <c r="B869" s="5"/>
      <c r="C869" s="7"/>
      <c r="E869" s="9"/>
      <c r="AL869" s="50"/>
    </row>
    <row r="870" spans="2:38" ht="15.75" customHeight="1">
      <c r="B870" s="5"/>
      <c r="C870" s="7"/>
      <c r="E870" s="9"/>
      <c r="AL870" s="50"/>
    </row>
    <row r="871" spans="2:38" ht="15.75" customHeight="1">
      <c r="B871" s="5"/>
      <c r="C871" s="7"/>
      <c r="E871" s="9"/>
      <c r="AL871" s="50"/>
    </row>
    <row r="872" spans="2:38" ht="15.75" customHeight="1">
      <c r="B872" s="5"/>
      <c r="C872" s="7"/>
      <c r="E872" s="9"/>
      <c r="AL872" s="50"/>
    </row>
    <row r="873" spans="2:38" ht="15.75" customHeight="1">
      <c r="B873" s="5"/>
      <c r="C873" s="7"/>
      <c r="E873" s="9"/>
      <c r="AL873" s="50"/>
    </row>
    <row r="874" spans="2:38" ht="15.75" customHeight="1">
      <c r="B874" s="5"/>
      <c r="C874" s="7"/>
      <c r="E874" s="9"/>
      <c r="AL874" s="50"/>
    </row>
    <row r="875" spans="2:38" ht="15.75" customHeight="1">
      <c r="B875" s="5"/>
      <c r="C875" s="7"/>
      <c r="E875" s="9"/>
      <c r="AL875" s="50"/>
    </row>
    <row r="876" spans="2:38" ht="15.75" customHeight="1">
      <c r="B876" s="5"/>
      <c r="C876" s="7"/>
      <c r="E876" s="9"/>
      <c r="AL876" s="50"/>
    </row>
    <row r="877" spans="2:38" ht="15.75" customHeight="1">
      <c r="B877" s="5"/>
      <c r="C877" s="7"/>
      <c r="E877" s="9"/>
      <c r="AL877" s="50"/>
    </row>
    <row r="878" spans="2:38" ht="15.75" customHeight="1">
      <c r="B878" s="5"/>
      <c r="C878" s="7"/>
      <c r="E878" s="9"/>
      <c r="AL878" s="50"/>
    </row>
    <row r="879" spans="2:38" ht="15.75" customHeight="1">
      <c r="B879" s="5"/>
      <c r="C879" s="7"/>
      <c r="E879" s="9"/>
      <c r="AL879" s="50"/>
    </row>
    <row r="880" spans="2:38" ht="15.75" customHeight="1">
      <c r="B880" s="5"/>
      <c r="C880" s="7"/>
      <c r="E880" s="9"/>
      <c r="AL880" s="50"/>
    </row>
    <row r="881" spans="2:38" ht="15.75" customHeight="1">
      <c r="B881" s="5"/>
      <c r="C881" s="7"/>
      <c r="E881" s="9"/>
      <c r="AL881" s="50"/>
    </row>
    <row r="882" spans="2:38" ht="15.75" customHeight="1">
      <c r="B882" s="5"/>
      <c r="C882" s="7"/>
      <c r="E882" s="9"/>
      <c r="AL882" s="50"/>
    </row>
    <row r="883" spans="2:38" ht="15.75" customHeight="1">
      <c r="B883" s="5"/>
      <c r="C883" s="7"/>
      <c r="E883" s="9"/>
      <c r="AL883" s="50"/>
    </row>
    <row r="884" spans="2:38" ht="15.75" customHeight="1">
      <c r="B884" s="5"/>
      <c r="C884" s="7"/>
      <c r="E884" s="9"/>
      <c r="AL884" s="50"/>
    </row>
    <row r="885" spans="2:38" ht="15.75" customHeight="1">
      <c r="B885" s="5"/>
      <c r="C885" s="7"/>
      <c r="E885" s="9"/>
      <c r="AL885" s="50"/>
    </row>
    <row r="886" spans="2:38" ht="15.75" customHeight="1">
      <c r="B886" s="5"/>
      <c r="C886" s="7"/>
      <c r="E886" s="9"/>
      <c r="AL886" s="50"/>
    </row>
    <row r="887" spans="2:38" ht="15.75" customHeight="1">
      <c r="B887" s="5"/>
      <c r="C887" s="7"/>
      <c r="E887" s="9"/>
      <c r="AL887" s="50"/>
    </row>
    <row r="888" spans="2:38" ht="15.75" customHeight="1">
      <c r="B888" s="5"/>
      <c r="C888" s="7"/>
      <c r="E888" s="9"/>
      <c r="AL888" s="50"/>
    </row>
    <row r="889" spans="2:38" ht="15.75" customHeight="1">
      <c r="B889" s="5"/>
      <c r="C889" s="7"/>
      <c r="E889" s="9"/>
      <c r="AL889" s="50"/>
    </row>
    <row r="890" spans="2:38" ht="15.75" customHeight="1">
      <c r="B890" s="5"/>
      <c r="C890" s="7"/>
      <c r="E890" s="9"/>
      <c r="AL890" s="50"/>
    </row>
    <row r="891" spans="2:38" ht="15.75" customHeight="1">
      <c r="B891" s="5"/>
      <c r="C891" s="7"/>
      <c r="E891" s="9"/>
      <c r="AL891" s="50"/>
    </row>
    <row r="892" spans="2:38" ht="15.75" customHeight="1">
      <c r="B892" s="5"/>
      <c r="C892" s="7"/>
      <c r="E892" s="9"/>
      <c r="AL892" s="50"/>
    </row>
    <row r="893" spans="2:38" ht="15.75" customHeight="1">
      <c r="B893" s="5"/>
      <c r="C893" s="7"/>
      <c r="E893" s="9"/>
      <c r="AL893" s="50"/>
    </row>
    <row r="894" spans="2:38" ht="15.75" customHeight="1">
      <c r="B894" s="5"/>
      <c r="C894" s="7"/>
      <c r="E894" s="9"/>
      <c r="AL894" s="50"/>
    </row>
    <row r="895" spans="2:38" ht="15.75" customHeight="1">
      <c r="B895" s="5"/>
      <c r="C895" s="7"/>
      <c r="E895" s="9"/>
      <c r="AL895" s="50"/>
    </row>
    <row r="896" spans="2:38" ht="15.75" customHeight="1">
      <c r="B896" s="5"/>
      <c r="C896" s="7"/>
      <c r="E896" s="9"/>
      <c r="AL896" s="50"/>
    </row>
    <row r="897" spans="2:38" ht="15.75" customHeight="1">
      <c r="B897" s="5"/>
      <c r="C897" s="7"/>
      <c r="E897" s="9"/>
      <c r="AL897" s="50"/>
    </row>
    <row r="898" spans="2:38" ht="15.75" customHeight="1">
      <c r="B898" s="5"/>
      <c r="C898" s="7"/>
      <c r="E898" s="9"/>
      <c r="AL898" s="50"/>
    </row>
    <row r="899" spans="2:38" ht="15.75" customHeight="1">
      <c r="B899" s="5"/>
      <c r="C899" s="7"/>
      <c r="E899" s="9"/>
      <c r="AL899" s="50"/>
    </row>
    <row r="900" spans="2:38" ht="15.75" customHeight="1">
      <c r="B900" s="5"/>
      <c r="C900" s="7"/>
      <c r="E900" s="9"/>
      <c r="AL900" s="50"/>
    </row>
    <row r="901" spans="2:38" ht="15.75" customHeight="1">
      <c r="B901" s="5"/>
      <c r="C901" s="7"/>
      <c r="E901" s="9"/>
      <c r="AL901" s="50"/>
    </row>
    <row r="902" spans="2:38" ht="15.75" customHeight="1">
      <c r="B902" s="5"/>
      <c r="C902" s="7"/>
      <c r="E902" s="9"/>
      <c r="AL902" s="50"/>
    </row>
    <row r="903" spans="2:38" ht="15.75" customHeight="1">
      <c r="B903" s="5"/>
      <c r="C903" s="7"/>
      <c r="E903" s="9"/>
      <c r="AL903" s="50"/>
    </row>
    <row r="904" spans="2:38" ht="15.75" customHeight="1">
      <c r="B904" s="5"/>
      <c r="C904" s="7"/>
      <c r="E904" s="9"/>
      <c r="AL904" s="50"/>
    </row>
    <row r="905" spans="2:38" ht="15.75" customHeight="1">
      <c r="B905" s="5"/>
      <c r="C905" s="7"/>
      <c r="E905" s="9"/>
      <c r="AL905" s="50"/>
    </row>
    <row r="906" spans="2:38" ht="15.75" customHeight="1">
      <c r="B906" s="5"/>
      <c r="C906" s="7"/>
      <c r="E906" s="9"/>
      <c r="AL906" s="50"/>
    </row>
    <row r="907" spans="2:38" ht="15.75" customHeight="1">
      <c r="B907" s="5"/>
      <c r="C907" s="7"/>
      <c r="E907" s="9"/>
      <c r="AL907" s="50"/>
    </row>
    <row r="908" spans="2:38" ht="15.75" customHeight="1">
      <c r="B908" s="5"/>
      <c r="C908" s="7"/>
      <c r="E908" s="9"/>
      <c r="AL908" s="50"/>
    </row>
    <row r="909" spans="2:38" ht="15.75" customHeight="1">
      <c r="B909" s="5"/>
      <c r="C909" s="7"/>
      <c r="E909" s="9"/>
      <c r="AL909" s="50"/>
    </row>
    <row r="910" spans="2:38" ht="15.75" customHeight="1">
      <c r="B910" s="5"/>
      <c r="C910" s="7"/>
      <c r="E910" s="9"/>
      <c r="AL910" s="50"/>
    </row>
    <row r="911" spans="2:38" ht="15.75" customHeight="1">
      <c r="B911" s="5"/>
      <c r="C911" s="7"/>
      <c r="E911" s="9"/>
      <c r="AL911" s="50"/>
    </row>
    <row r="912" spans="2:38" ht="15.75" customHeight="1">
      <c r="B912" s="5"/>
      <c r="C912" s="7"/>
      <c r="E912" s="9"/>
      <c r="AL912" s="50"/>
    </row>
    <row r="913" spans="2:38" ht="15.75" customHeight="1">
      <c r="B913" s="5"/>
      <c r="C913" s="7"/>
      <c r="E913" s="9"/>
      <c r="AL913" s="50"/>
    </row>
    <row r="914" spans="2:38" ht="15.75" customHeight="1">
      <c r="B914" s="5"/>
      <c r="C914" s="7"/>
      <c r="E914" s="9"/>
      <c r="AL914" s="50"/>
    </row>
    <row r="915" spans="2:38" ht="15.75" customHeight="1">
      <c r="B915" s="5"/>
      <c r="C915" s="7"/>
      <c r="E915" s="9"/>
      <c r="AL915" s="50"/>
    </row>
    <row r="916" spans="2:38" ht="15.75" customHeight="1">
      <c r="B916" s="5"/>
      <c r="C916" s="7"/>
      <c r="E916" s="9"/>
      <c r="AL916" s="50"/>
    </row>
    <row r="917" spans="2:38" ht="15.75" customHeight="1">
      <c r="B917" s="5"/>
      <c r="C917" s="7"/>
      <c r="E917" s="9"/>
      <c r="AL917" s="50"/>
    </row>
    <row r="918" spans="2:38" ht="15.75" customHeight="1">
      <c r="B918" s="5"/>
      <c r="C918" s="7"/>
      <c r="E918" s="9"/>
      <c r="AL918" s="50"/>
    </row>
    <row r="919" spans="2:38" ht="15.75" customHeight="1">
      <c r="B919" s="5"/>
      <c r="C919" s="7"/>
      <c r="E919" s="9"/>
      <c r="AL919" s="50"/>
    </row>
    <row r="920" spans="2:38" ht="15.75" customHeight="1">
      <c r="B920" s="5"/>
      <c r="C920" s="7"/>
      <c r="E920" s="9"/>
      <c r="AL920" s="50"/>
    </row>
    <row r="921" spans="2:38" ht="15.75" customHeight="1">
      <c r="B921" s="5"/>
      <c r="C921" s="7"/>
      <c r="E921" s="9"/>
      <c r="AL921" s="50"/>
    </row>
    <row r="922" spans="2:38" ht="15.75" customHeight="1">
      <c r="B922" s="5"/>
      <c r="C922" s="7"/>
      <c r="E922" s="9"/>
      <c r="AL922" s="50"/>
    </row>
    <row r="923" spans="2:38" ht="15.75" customHeight="1">
      <c r="B923" s="5"/>
      <c r="C923" s="7"/>
      <c r="E923" s="9"/>
      <c r="AL923" s="50"/>
    </row>
    <row r="924" spans="2:38" ht="15.75" customHeight="1">
      <c r="B924" s="5"/>
      <c r="C924" s="7"/>
      <c r="E924" s="9"/>
      <c r="AL924" s="50"/>
    </row>
    <row r="925" spans="2:38" ht="15.75" customHeight="1">
      <c r="B925" s="5"/>
      <c r="C925" s="7"/>
      <c r="E925" s="9"/>
      <c r="AL925" s="50"/>
    </row>
    <row r="926" spans="2:38" ht="15.75" customHeight="1">
      <c r="B926" s="5"/>
      <c r="C926" s="7"/>
      <c r="E926" s="9"/>
      <c r="AL926" s="50"/>
    </row>
    <row r="927" spans="2:38" ht="15.75" customHeight="1">
      <c r="B927" s="5"/>
      <c r="C927" s="7"/>
      <c r="E927" s="9"/>
      <c r="AL927" s="50"/>
    </row>
    <row r="928" spans="2:38" ht="15.75" customHeight="1">
      <c r="B928" s="5"/>
      <c r="C928" s="7"/>
      <c r="E928" s="9"/>
      <c r="AL928" s="50"/>
    </row>
    <row r="929" spans="2:38" ht="15.75" customHeight="1">
      <c r="B929" s="5"/>
      <c r="C929" s="7"/>
      <c r="E929" s="9"/>
      <c r="AL929" s="50"/>
    </row>
    <row r="930" spans="2:38" ht="15.75" customHeight="1">
      <c r="B930" s="5"/>
      <c r="C930" s="7"/>
      <c r="E930" s="9"/>
      <c r="AL930" s="50"/>
    </row>
    <row r="931" spans="2:38" ht="15.75" customHeight="1">
      <c r="B931" s="5"/>
      <c r="C931" s="7"/>
      <c r="E931" s="9"/>
      <c r="AL931" s="50"/>
    </row>
    <row r="932" spans="2:38" ht="15.75" customHeight="1">
      <c r="B932" s="5"/>
      <c r="C932" s="7"/>
      <c r="E932" s="9"/>
      <c r="AL932" s="50"/>
    </row>
    <row r="933" spans="2:38" ht="15.75" customHeight="1">
      <c r="B933" s="5"/>
      <c r="C933" s="7"/>
      <c r="E933" s="9"/>
      <c r="AL933" s="50"/>
    </row>
    <row r="934" spans="2:38" ht="15.75" customHeight="1">
      <c r="B934" s="5"/>
      <c r="C934" s="7"/>
      <c r="E934" s="9"/>
      <c r="AL934" s="50"/>
    </row>
    <row r="935" spans="2:38" ht="15.75" customHeight="1">
      <c r="B935" s="5"/>
      <c r="C935" s="7"/>
      <c r="E935" s="9"/>
      <c r="AL935" s="50"/>
    </row>
    <row r="936" spans="2:38" ht="15.75" customHeight="1">
      <c r="B936" s="5"/>
      <c r="C936" s="7"/>
      <c r="E936" s="9"/>
      <c r="AL936" s="50"/>
    </row>
    <row r="937" spans="2:38" ht="15.75" customHeight="1">
      <c r="B937" s="5"/>
      <c r="C937" s="7"/>
      <c r="E937" s="9"/>
      <c r="AL937" s="50"/>
    </row>
    <row r="938" spans="2:38" ht="15.75" customHeight="1">
      <c r="B938" s="5"/>
      <c r="C938" s="7"/>
      <c r="E938" s="9"/>
      <c r="AL938" s="50"/>
    </row>
    <row r="939" spans="2:38" ht="15.75" customHeight="1">
      <c r="B939" s="5"/>
      <c r="C939" s="7"/>
      <c r="E939" s="9"/>
      <c r="AL939" s="50"/>
    </row>
    <row r="940" spans="2:38" ht="15.75" customHeight="1">
      <c r="B940" s="5"/>
      <c r="C940" s="7"/>
      <c r="E940" s="9"/>
      <c r="AL940" s="50"/>
    </row>
    <row r="941" spans="2:38" ht="15.75" customHeight="1">
      <c r="B941" s="5"/>
      <c r="C941" s="7"/>
      <c r="E941" s="9"/>
      <c r="AL941" s="50"/>
    </row>
    <row r="942" spans="2:38" ht="15.75" customHeight="1">
      <c r="B942" s="5"/>
      <c r="C942" s="7"/>
      <c r="E942" s="9"/>
      <c r="AL942" s="50"/>
    </row>
    <row r="943" spans="2:38" ht="15.75" customHeight="1">
      <c r="B943" s="5"/>
      <c r="C943" s="7"/>
      <c r="E943" s="9"/>
      <c r="AL943" s="50"/>
    </row>
    <row r="944" spans="2:38" ht="15.75" customHeight="1">
      <c r="B944" s="5"/>
      <c r="C944" s="7"/>
      <c r="E944" s="9"/>
      <c r="AL944" s="50"/>
    </row>
    <row r="945" spans="2:38" ht="15.75" customHeight="1">
      <c r="B945" s="5"/>
      <c r="C945" s="7"/>
      <c r="E945" s="9"/>
      <c r="AL945" s="50"/>
    </row>
    <row r="946" spans="2:38" ht="15.75" customHeight="1">
      <c r="B946" s="5"/>
      <c r="C946" s="7"/>
      <c r="E946" s="9"/>
      <c r="AL946" s="50"/>
    </row>
    <row r="947" spans="2:38" ht="15.75" customHeight="1">
      <c r="B947" s="5"/>
      <c r="C947" s="7"/>
      <c r="E947" s="9"/>
      <c r="AL947" s="50"/>
    </row>
    <row r="948" spans="2:38" ht="15.75" customHeight="1">
      <c r="B948" s="5"/>
      <c r="C948" s="7"/>
      <c r="E948" s="9"/>
      <c r="AL948" s="50"/>
    </row>
    <row r="949" spans="2:38" ht="15.75" customHeight="1">
      <c r="B949" s="5"/>
      <c r="C949" s="7"/>
      <c r="E949" s="9"/>
      <c r="AL949" s="50"/>
    </row>
    <row r="950" spans="2:38" ht="15.75" customHeight="1">
      <c r="B950" s="5"/>
      <c r="C950" s="7"/>
      <c r="E950" s="9"/>
      <c r="AL950" s="50"/>
    </row>
    <row r="951" spans="2:38" ht="15.75" customHeight="1">
      <c r="B951" s="5"/>
      <c r="C951" s="7"/>
      <c r="E951" s="9"/>
      <c r="AL951" s="50"/>
    </row>
    <row r="952" spans="2:38" ht="15.75" customHeight="1">
      <c r="B952" s="5"/>
      <c r="C952" s="7"/>
      <c r="E952" s="9"/>
      <c r="AL952" s="50"/>
    </row>
    <row r="953" spans="2:38" ht="15.75" customHeight="1">
      <c r="B953" s="5"/>
      <c r="C953" s="7"/>
      <c r="E953" s="9"/>
      <c r="AL953" s="50"/>
    </row>
    <row r="954" spans="2:38" ht="15.75" customHeight="1">
      <c r="B954" s="5"/>
      <c r="C954" s="7"/>
      <c r="E954" s="9"/>
      <c r="AL954" s="50"/>
    </row>
    <row r="955" spans="2:38" ht="15.75" customHeight="1">
      <c r="B955" s="5"/>
      <c r="C955" s="7"/>
      <c r="E955" s="9"/>
      <c r="AL955" s="50"/>
    </row>
    <row r="956" spans="2:38" ht="15.75" customHeight="1">
      <c r="B956" s="5"/>
      <c r="C956" s="7"/>
      <c r="E956" s="9"/>
      <c r="AL956" s="50"/>
    </row>
    <row r="957" spans="2:38" ht="15.75" customHeight="1">
      <c r="B957" s="5"/>
      <c r="C957" s="7"/>
      <c r="E957" s="9"/>
      <c r="AL957" s="50"/>
    </row>
    <row r="958" spans="2:38" ht="15.75" customHeight="1">
      <c r="B958" s="5"/>
      <c r="C958" s="7"/>
      <c r="E958" s="9"/>
      <c r="AL958" s="50"/>
    </row>
    <row r="959" spans="2:38" ht="15.75" customHeight="1">
      <c r="B959" s="5"/>
      <c r="C959" s="7"/>
      <c r="E959" s="9"/>
      <c r="AL959" s="50"/>
    </row>
    <row r="960" spans="2:38" ht="15.75" customHeight="1">
      <c r="B960" s="5"/>
      <c r="C960" s="7"/>
      <c r="E960" s="9"/>
      <c r="AL960" s="50"/>
    </row>
    <row r="961" spans="2:38" ht="15.75" customHeight="1">
      <c r="B961" s="5"/>
      <c r="C961" s="7"/>
      <c r="E961" s="9"/>
      <c r="AL961" s="50"/>
    </row>
    <row r="962" spans="2:38" ht="15.75" customHeight="1">
      <c r="B962" s="5"/>
      <c r="C962" s="7"/>
      <c r="E962" s="9"/>
      <c r="AL962" s="50"/>
    </row>
    <row r="963" spans="2:38" ht="15.75" customHeight="1">
      <c r="B963" s="5"/>
      <c r="C963" s="7"/>
      <c r="E963" s="9"/>
      <c r="AL963" s="50"/>
    </row>
    <row r="964" spans="2:38" ht="15.75" customHeight="1">
      <c r="B964" s="5"/>
      <c r="C964" s="7"/>
      <c r="E964" s="9"/>
      <c r="AL964" s="50"/>
    </row>
    <row r="965" spans="2:38" ht="15.75" customHeight="1">
      <c r="B965" s="5"/>
      <c r="C965" s="7"/>
      <c r="E965" s="9"/>
      <c r="AL965" s="50"/>
    </row>
    <row r="966" spans="2:38" ht="15.75" customHeight="1">
      <c r="B966" s="5"/>
      <c r="C966" s="7"/>
      <c r="E966" s="9"/>
      <c r="AL966" s="50"/>
    </row>
    <row r="967" spans="2:38" ht="15.75" customHeight="1">
      <c r="B967" s="5"/>
      <c r="C967" s="7"/>
      <c r="E967" s="9"/>
      <c r="AL967" s="50"/>
    </row>
    <row r="968" spans="2:38" ht="15.75" customHeight="1">
      <c r="B968" s="5"/>
      <c r="C968" s="7"/>
      <c r="E968" s="9"/>
      <c r="AL968" s="50"/>
    </row>
    <row r="969" spans="2:38" ht="15.75" customHeight="1">
      <c r="B969" s="5"/>
      <c r="C969" s="7"/>
      <c r="E969" s="9"/>
      <c r="AL969" s="50"/>
    </row>
    <row r="970" spans="2:38" ht="15.75" customHeight="1">
      <c r="B970" s="5"/>
      <c r="C970" s="7"/>
      <c r="E970" s="9"/>
      <c r="AL970" s="50"/>
    </row>
    <row r="971" spans="2:38" ht="15.75" customHeight="1">
      <c r="B971" s="5"/>
      <c r="C971" s="7"/>
      <c r="E971" s="9"/>
      <c r="AL971" s="50"/>
    </row>
    <row r="972" spans="2:38" ht="15.75" customHeight="1">
      <c r="B972" s="5"/>
      <c r="C972" s="7"/>
      <c r="E972" s="9"/>
      <c r="AL972" s="50"/>
    </row>
    <row r="973" spans="2:38" ht="15.75" customHeight="1">
      <c r="B973" s="5"/>
      <c r="C973" s="7"/>
      <c r="E973" s="9"/>
      <c r="AL973" s="50"/>
    </row>
    <row r="974" spans="2:38" ht="15.75" customHeight="1">
      <c r="B974" s="5"/>
      <c r="C974" s="7"/>
      <c r="E974" s="9"/>
      <c r="AL974" s="50"/>
    </row>
    <row r="975" spans="2:38" ht="15.75" customHeight="1">
      <c r="B975" s="5"/>
      <c r="C975" s="7"/>
      <c r="E975" s="9"/>
      <c r="AL975" s="50"/>
    </row>
    <row r="976" spans="2:38" ht="15.75" customHeight="1">
      <c r="B976" s="5"/>
      <c r="C976" s="7"/>
      <c r="E976" s="9"/>
      <c r="AL976" s="50"/>
    </row>
    <row r="977" spans="2:38" ht="15.75" customHeight="1">
      <c r="B977" s="5"/>
      <c r="C977" s="7"/>
      <c r="E977" s="9"/>
      <c r="AL977" s="50"/>
    </row>
    <row r="978" spans="2:38" ht="15.75" customHeight="1">
      <c r="B978" s="5"/>
      <c r="C978" s="7"/>
      <c r="E978" s="9"/>
      <c r="AL978" s="50"/>
    </row>
    <row r="979" spans="2:38" ht="15.75" customHeight="1">
      <c r="B979" s="5"/>
      <c r="C979" s="7"/>
      <c r="E979" s="9"/>
      <c r="AL979" s="50"/>
    </row>
    <row r="980" spans="2:38" ht="15.75" customHeight="1">
      <c r="B980" s="5"/>
      <c r="C980" s="7"/>
      <c r="E980" s="9"/>
      <c r="AL980" s="50"/>
    </row>
    <row r="981" spans="2:38" ht="15.75" customHeight="1">
      <c r="B981" s="5"/>
      <c r="C981" s="7"/>
      <c r="E981" s="9"/>
      <c r="AL981" s="50"/>
    </row>
    <row r="982" spans="2:38" ht="15.75" customHeight="1">
      <c r="B982" s="5"/>
      <c r="C982" s="7"/>
      <c r="E982" s="9"/>
      <c r="AL982" s="50"/>
    </row>
    <row r="983" spans="2:38" ht="15.75" customHeight="1">
      <c r="B983" s="5"/>
      <c r="C983" s="7"/>
      <c r="E983" s="9"/>
      <c r="AL983" s="50"/>
    </row>
    <row r="984" spans="2:38" ht="15.75" customHeight="1">
      <c r="B984" s="5"/>
      <c r="C984" s="7"/>
      <c r="E984" s="9"/>
      <c r="AL984" s="50"/>
    </row>
    <row r="985" spans="2:38" ht="15.75" customHeight="1">
      <c r="B985" s="5"/>
      <c r="C985" s="7"/>
      <c r="E985" s="9"/>
      <c r="AL985" s="50"/>
    </row>
    <row r="986" spans="2:38" ht="15.75" customHeight="1">
      <c r="B986" s="5"/>
      <c r="C986" s="7"/>
      <c r="E986" s="9"/>
      <c r="AL986" s="50"/>
    </row>
    <row r="987" spans="2:38" ht="15.75" customHeight="1">
      <c r="B987" s="5"/>
      <c r="C987" s="7"/>
      <c r="E987" s="9"/>
      <c r="AL987" s="50"/>
    </row>
    <row r="988" spans="2:38" ht="15.75" customHeight="1">
      <c r="B988" s="5"/>
      <c r="C988" s="7"/>
      <c r="E988" s="9"/>
      <c r="AL988" s="50"/>
    </row>
    <row r="989" spans="2:38" ht="15.75" customHeight="1">
      <c r="B989" s="5"/>
      <c r="C989" s="7"/>
      <c r="E989" s="9"/>
      <c r="AL989" s="50"/>
    </row>
    <row r="990" spans="2:38" ht="15.75" customHeight="1">
      <c r="B990" s="5"/>
      <c r="C990" s="7"/>
      <c r="E990" s="9"/>
      <c r="AL990" s="50"/>
    </row>
    <row r="991" spans="2:38" ht="15.75" customHeight="1">
      <c r="B991" s="5"/>
      <c r="C991" s="7"/>
      <c r="E991" s="9"/>
      <c r="AL991" s="50"/>
    </row>
    <row r="992" spans="2:38" ht="15.75" customHeight="1">
      <c r="B992" s="5"/>
      <c r="C992" s="7"/>
      <c r="E992" s="9"/>
      <c r="AL992" s="50"/>
    </row>
    <row r="993" spans="2:38" ht="15.75" customHeight="1">
      <c r="B993" s="5"/>
      <c r="C993" s="7"/>
      <c r="E993" s="9"/>
      <c r="AL993" s="50"/>
    </row>
    <row r="994" spans="2:38" ht="15.75" customHeight="1">
      <c r="B994" s="5"/>
      <c r="C994" s="7"/>
      <c r="E994" s="9"/>
      <c r="AL994" s="50"/>
    </row>
    <row r="995" spans="2:38" ht="15.75" customHeight="1">
      <c r="B995" s="5"/>
      <c r="C995" s="7"/>
      <c r="E995" s="9"/>
      <c r="AL995" s="50"/>
    </row>
    <row r="996" spans="2:38" ht="15.75" customHeight="1">
      <c r="B996" s="5"/>
      <c r="C996" s="7"/>
      <c r="E996" s="9"/>
      <c r="AL996" s="50"/>
    </row>
    <row r="997" spans="2:38" ht="15.75" customHeight="1">
      <c r="B997" s="5"/>
      <c r="C997" s="7"/>
      <c r="E997" s="9"/>
      <c r="AL997" s="50"/>
    </row>
    <row r="998" spans="2:38" ht="15.75" customHeight="1">
      <c r="B998" s="5"/>
      <c r="C998" s="7"/>
      <c r="E998" s="9"/>
      <c r="AL998" s="50"/>
    </row>
    <row r="999" spans="2:38" ht="15.75" customHeight="1">
      <c r="B999" s="5"/>
      <c r="C999" s="7"/>
      <c r="E999" s="9"/>
      <c r="AL999" s="50"/>
    </row>
    <row r="1000" spans="2:38" ht="15.75" customHeight="1">
      <c r="B1000" s="5"/>
      <c r="C1000" s="7"/>
      <c r="E1000" s="9"/>
      <c r="AL1000" s="50"/>
    </row>
    <row r="1001" spans="2:38" ht="15.75" customHeight="1">
      <c r="B1001" s="5"/>
      <c r="C1001" s="7"/>
      <c r="E1001" s="9"/>
      <c r="AL1001" s="50"/>
    </row>
    <row r="1002" spans="2:38" ht="15.75" customHeight="1">
      <c r="B1002" s="5"/>
      <c r="C1002" s="7"/>
      <c r="E1002" s="9"/>
      <c r="AL1002" s="50"/>
    </row>
    <row r="1003" spans="2:38" ht="15.75" customHeight="1">
      <c r="B1003" s="5"/>
      <c r="C1003" s="7"/>
      <c r="E1003" s="9"/>
      <c r="AL1003" s="50"/>
    </row>
    <row r="1004" spans="2:38" ht="15.75" customHeight="1">
      <c r="B1004" s="5"/>
      <c r="C1004" s="7"/>
      <c r="E1004" s="9"/>
      <c r="AL1004" s="50"/>
    </row>
    <row r="1005" spans="2:38" ht="15.75" customHeight="1">
      <c r="B1005" s="5"/>
      <c r="C1005" s="7"/>
      <c r="E1005" s="9"/>
      <c r="AL1005" s="50"/>
    </row>
    <row r="1006" spans="2:38" ht="15.75" customHeight="1">
      <c r="B1006" s="5"/>
      <c r="C1006" s="7"/>
      <c r="E1006" s="9"/>
      <c r="AL1006" s="50"/>
    </row>
    <row r="1007" spans="2:38" ht="15.75" customHeight="1">
      <c r="B1007" s="5"/>
      <c r="C1007" s="7"/>
      <c r="E1007" s="9"/>
      <c r="AL1007" s="50"/>
    </row>
    <row r="1008" spans="2:38" ht="15.75" customHeight="1">
      <c r="B1008" s="5"/>
      <c r="C1008" s="7"/>
      <c r="E1008" s="9"/>
      <c r="AL1008" s="50"/>
    </row>
    <row r="1009" spans="2:38" ht="15.75" customHeight="1">
      <c r="B1009" s="5"/>
      <c r="C1009" s="7"/>
      <c r="E1009" s="9"/>
      <c r="AL1009" s="50"/>
    </row>
    <row r="1010" spans="2:38" ht="15.75" customHeight="1">
      <c r="B1010" s="5"/>
      <c r="C1010" s="7"/>
      <c r="E1010" s="9"/>
      <c r="AL1010" s="50"/>
    </row>
    <row r="1011" spans="2:38" ht="15.75" customHeight="1">
      <c r="B1011" s="5"/>
      <c r="C1011" s="7"/>
      <c r="E1011" s="9"/>
      <c r="AL1011" s="50"/>
    </row>
    <row r="1012" spans="2:38" ht="15.75" customHeight="1">
      <c r="B1012" s="5"/>
      <c r="C1012" s="7"/>
      <c r="E1012" s="9"/>
      <c r="AL1012" s="50"/>
    </row>
    <row r="1013" spans="2:38" ht="15.75" customHeight="1">
      <c r="B1013" s="5"/>
      <c r="C1013" s="7"/>
      <c r="E1013" s="9"/>
      <c r="AL1013" s="50"/>
    </row>
    <row r="1014" spans="2:38" ht="15.75" customHeight="1">
      <c r="B1014" s="5"/>
      <c r="C1014" s="7"/>
      <c r="E1014" s="9"/>
      <c r="AL1014" s="50"/>
    </row>
    <row r="1015" spans="2:38" ht="15.75" customHeight="1">
      <c r="B1015" s="5"/>
      <c r="C1015" s="7"/>
      <c r="E1015" s="9"/>
      <c r="AL1015" s="50"/>
    </row>
    <row r="1016" spans="2:38" ht="15.75" customHeight="1">
      <c r="B1016" s="5"/>
      <c r="C1016" s="7"/>
      <c r="E1016" s="9"/>
      <c r="AL1016" s="50"/>
    </row>
    <row r="1017" spans="2:38" ht="15.75" customHeight="1">
      <c r="B1017" s="5"/>
      <c r="C1017" s="7"/>
      <c r="E1017" s="9"/>
      <c r="AL1017" s="50"/>
    </row>
    <row r="1018" spans="2:38" ht="15.75" customHeight="1">
      <c r="B1018" s="5"/>
      <c r="C1018" s="7"/>
      <c r="E1018" s="9"/>
      <c r="AL1018" s="50"/>
    </row>
    <row r="1019" spans="2:38" ht="15.75" customHeight="1">
      <c r="B1019" s="5"/>
      <c r="C1019" s="7"/>
      <c r="E1019" s="9"/>
      <c r="AL1019" s="50"/>
    </row>
    <row r="1020" spans="2:38" ht="15.75" customHeight="1">
      <c r="B1020" s="5"/>
      <c r="C1020" s="7"/>
      <c r="E1020" s="9"/>
      <c r="AL1020" s="50"/>
    </row>
    <row r="1021" spans="2:38" ht="15.75" customHeight="1">
      <c r="B1021" s="5"/>
      <c r="C1021" s="7"/>
      <c r="E1021" s="9"/>
      <c r="AL1021" s="50"/>
    </row>
    <row r="1022" spans="2:38" ht="15.75" customHeight="1">
      <c r="B1022" s="5"/>
      <c r="C1022" s="7"/>
      <c r="E1022" s="9"/>
      <c r="AL1022" s="50"/>
    </row>
    <row r="1023" spans="2:38" ht="15.75" customHeight="1">
      <c r="B1023" s="5"/>
      <c r="C1023" s="7"/>
      <c r="E1023" s="9"/>
      <c r="AL1023" s="50"/>
    </row>
    <row r="1024" spans="2:38" ht="15.75" customHeight="1">
      <c r="B1024" s="5"/>
      <c r="C1024" s="7"/>
      <c r="E1024" s="9"/>
      <c r="AL1024" s="50"/>
    </row>
    <row r="1025" spans="2:38" ht="15.75" customHeight="1">
      <c r="B1025" s="5"/>
      <c r="C1025" s="7"/>
      <c r="E1025" s="9"/>
      <c r="AL1025" s="50"/>
    </row>
    <row r="1026" spans="2:38" ht="15.75" customHeight="1">
      <c r="B1026" s="5"/>
      <c r="C1026" s="7"/>
      <c r="E1026" s="9"/>
      <c r="AL1026" s="50"/>
    </row>
    <row r="1027" spans="2:38" ht="15.75" customHeight="1">
      <c r="B1027" s="5"/>
      <c r="C1027" s="7"/>
      <c r="E1027" s="9"/>
      <c r="AL1027" s="50"/>
    </row>
    <row r="1028" spans="2:38" ht="15.75" customHeight="1">
      <c r="B1028" s="5"/>
      <c r="C1028" s="7"/>
      <c r="E1028" s="9"/>
      <c r="AL1028" s="50"/>
    </row>
    <row r="1029" spans="2:38" ht="15.75" customHeight="1">
      <c r="B1029" s="5"/>
      <c r="C1029" s="7"/>
      <c r="E1029" s="9"/>
      <c r="AL1029" s="50"/>
    </row>
    <row r="1030" spans="2:38" ht="15.75" customHeight="1">
      <c r="B1030" s="5"/>
      <c r="C1030" s="7"/>
      <c r="E1030" s="9"/>
      <c r="AL1030" s="50"/>
    </row>
    <row r="1031" spans="2:38" ht="15.75" customHeight="1">
      <c r="B1031" s="5"/>
      <c r="C1031" s="7"/>
      <c r="E1031" s="9"/>
      <c r="AL1031" s="50"/>
    </row>
    <row r="1032" spans="2:38" ht="15.75" customHeight="1">
      <c r="B1032" s="5"/>
      <c r="C1032" s="7"/>
      <c r="E1032" s="9"/>
      <c r="AL1032" s="50"/>
    </row>
    <row r="1033" spans="2:38" ht="15.75" customHeight="1">
      <c r="B1033" s="5"/>
      <c r="C1033" s="7"/>
      <c r="E1033" s="9"/>
      <c r="AL1033" s="50"/>
    </row>
    <row r="1034" spans="2:38" ht="15.75" customHeight="1">
      <c r="B1034" s="5"/>
      <c r="C1034" s="7"/>
      <c r="E1034" s="9"/>
      <c r="AL1034" s="50"/>
    </row>
    <row r="1035" spans="2:38" ht="15.75" customHeight="1">
      <c r="B1035" s="5"/>
      <c r="C1035" s="7"/>
      <c r="E1035" s="9"/>
      <c r="AL1035" s="50"/>
    </row>
    <row r="1036" spans="2:38" ht="15.75" customHeight="1">
      <c r="B1036" s="5"/>
      <c r="C1036" s="7"/>
      <c r="E1036" s="9"/>
      <c r="AL1036" s="50"/>
    </row>
    <row r="1037" spans="2:38" ht="15.75" customHeight="1">
      <c r="B1037" s="5"/>
      <c r="C1037" s="7"/>
      <c r="E1037" s="9"/>
      <c r="AL1037" s="50"/>
    </row>
    <row r="1038" spans="2:38" ht="15.75" customHeight="1">
      <c r="B1038" s="5"/>
      <c r="C1038" s="7"/>
      <c r="E1038" s="9"/>
      <c r="AL1038" s="50"/>
    </row>
    <row r="1039" spans="2:38" ht="15.75" customHeight="1">
      <c r="B1039" s="5"/>
      <c r="C1039" s="7"/>
      <c r="E1039" s="9"/>
      <c r="AL1039" s="50"/>
    </row>
    <row r="1040" spans="2:38" ht="15.75" customHeight="1">
      <c r="B1040" s="5"/>
      <c r="C1040" s="7"/>
      <c r="E1040" s="9"/>
      <c r="AL1040" s="50"/>
    </row>
    <row r="1041" spans="2:38" ht="15.75" customHeight="1">
      <c r="B1041" s="5"/>
      <c r="C1041" s="7"/>
      <c r="E1041" s="9"/>
      <c r="AL1041" s="50"/>
    </row>
    <row r="1042" spans="2:38" ht="15.75" customHeight="1">
      <c r="B1042" s="5"/>
      <c r="C1042" s="7"/>
      <c r="E1042" s="9"/>
      <c r="AL1042" s="50"/>
    </row>
    <row r="1043" spans="2:38" ht="15.75" customHeight="1">
      <c r="B1043" s="5"/>
      <c r="C1043" s="7"/>
      <c r="E1043" s="9"/>
      <c r="AL1043" s="50"/>
    </row>
    <row r="1044" spans="2:38" ht="15.75" customHeight="1">
      <c r="B1044" s="5"/>
      <c r="C1044" s="7"/>
      <c r="E1044" s="9"/>
      <c r="AL1044" s="50"/>
    </row>
    <row r="1045" spans="2:38" ht="15.75" customHeight="1">
      <c r="B1045" s="5"/>
      <c r="C1045" s="7"/>
      <c r="E1045" s="9"/>
      <c r="AL1045" s="50"/>
    </row>
    <row r="1046" spans="2:38" ht="15.75" customHeight="1">
      <c r="B1046" s="5"/>
      <c r="C1046" s="7"/>
      <c r="E1046" s="9"/>
      <c r="AL1046" s="50"/>
    </row>
    <row r="1047" spans="2:38" ht="15.75" customHeight="1">
      <c r="B1047" s="5"/>
      <c r="C1047" s="7"/>
      <c r="E1047" s="9"/>
      <c r="AL1047" s="50"/>
    </row>
    <row r="1048" spans="2:38" ht="15.75" customHeight="1">
      <c r="B1048" s="5"/>
      <c r="C1048" s="7"/>
      <c r="E1048" s="9"/>
      <c r="AL1048" s="50"/>
    </row>
    <row r="1049" spans="2:38" ht="15.75" customHeight="1">
      <c r="B1049" s="5"/>
      <c r="C1049" s="7"/>
      <c r="E1049" s="9"/>
      <c r="AL1049" s="50"/>
    </row>
    <row r="1050" spans="2:38" ht="15.75" customHeight="1">
      <c r="B1050" s="5"/>
      <c r="C1050" s="7"/>
      <c r="E1050" s="9"/>
      <c r="AL1050" s="50"/>
    </row>
    <row r="1051" spans="2:38" ht="15.75" customHeight="1">
      <c r="B1051" s="5"/>
      <c r="C1051" s="7"/>
      <c r="E1051" s="9"/>
      <c r="AL1051" s="50"/>
    </row>
    <row r="1052" spans="2:38" ht="15.75" customHeight="1">
      <c r="B1052" s="5"/>
      <c r="C1052" s="7"/>
      <c r="E1052" s="9"/>
      <c r="AL1052" s="50"/>
    </row>
    <row r="1053" spans="2:38" ht="15.75" customHeight="1">
      <c r="B1053" s="5"/>
      <c r="C1053" s="7"/>
      <c r="E1053" s="9"/>
      <c r="AL1053" s="50"/>
    </row>
    <row r="1054" spans="2:38" ht="15.75" customHeight="1">
      <c r="B1054" s="5"/>
      <c r="C1054" s="7"/>
      <c r="E1054" s="9"/>
      <c r="AL1054" s="50"/>
    </row>
    <row r="1055" spans="2:38" ht="15.75" customHeight="1">
      <c r="B1055" s="5"/>
      <c r="C1055" s="7"/>
      <c r="E1055" s="9"/>
      <c r="AL1055" s="50"/>
    </row>
    <row r="1056" spans="2:38" ht="15.75" customHeight="1">
      <c r="B1056" s="5"/>
      <c r="C1056" s="7"/>
      <c r="E1056" s="9"/>
      <c r="AL1056" s="50"/>
    </row>
    <row r="1057" spans="2:38" ht="15.75" customHeight="1">
      <c r="B1057" s="5"/>
      <c r="C1057" s="7"/>
      <c r="E1057" s="9"/>
      <c r="AL1057" s="50"/>
    </row>
    <row r="1058" spans="2:38" ht="15.75" customHeight="1">
      <c r="B1058" s="5"/>
      <c r="C1058" s="7"/>
      <c r="E1058" s="9"/>
      <c r="AL1058" s="50"/>
    </row>
    <row r="1059" spans="2:38" ht="15.75" customHeight="1">
      <c r="B1059" s="5"/>
      <c r="C1059" s="7"/>
      <c r="E1059" s="9"/>
      <c r="AL1059" s="50"/>
    </row>
    <row r="1060" spans="2:38" ht="15.75" customHeight="1">
      <c r="B1060" s="5"/>
      <c r="C1060" s="7"/>
      <c r="E1060" s="9"/>
      <c r="AL1060" s="50"/>
    </row>
    <row r="1061" spans="2:38" ht="15.75" customHeight="1">
      <c r="B1061" s="5"/>
      <c r="C1061" s="7"/>
      <c r="E1061" s="9"/>
      <c r="AL1061" s="50"/>
    </row>
    <row r="1062" spans="2:38" ht="15.75" customHeight="1">
      <c r="B1062" s="5"/>
      <c r="C1062" s="7"/>
      <c r="E1062" s="9"/>
      <c r="AL1062" s="50"/>
    </row>
    <row r="1063" spans="2:38" ht="15.75" customHeight="1">
      <c r="B1063" s="5"/>
      <c r="C1063" s="7"/>
      <c r="E1063" s="9"/>
      <c r="AL1063" s="50"/>
    </row>
    <row r="1064" spans="2:38" ht="15.75" customHeight="1">
      <c r="B1064" s="5"/>
      <c r="C1064" s="7"/>
      <c r="E1064" s="9"/>
      <c r="AL1064" s="50"/>
    </row>
    <row r="1065" spans="2:38" ht="15.75" customHeight="1">
      <c r="B1065" s="5"/>
      <c r="C1065" s="7"/>
      <c r="E1065" s="9"/>
      <c r="AL1065" s="50"/>
    </row>
    <row r="1066" spans="2:38" ht="15.75" customHeight="1">
      <c r="B1066" s="5"/>
      <c r="C1066" s="7"/>
      <c r="E1066" s="9"/>
      <c r="AL1066" s="50"/>
    </row>
    <row r="1067" spans="2:38" ht="15.75" customHeight="1">
      <c r="B1067" s="5"/>
      <c r="C1067" s="7"/>
      <c r="E1067" s="9"/>
      <c r="AL1067" s="50"/>
    </row>
    <row r="1068" spans="2:38" ht="15.75" customHeight="1">
      <c r="B1068" s="5"/>
      <c r="C1068" s="7"/>
      <c r="E1068" s="9"/>
      <c r="AL1068" s="50"/>
    </row>
    <row r="1069" spans="2:38" ht="15.75" customHeight="1">
      <c r="B1069" s="5"/>
      <c r="C1069" s="7"/>
      <c r="E1069" s="9"/>
      <c r="AL1069" s="50"/>
    </row>
    <row r="1070" spans="2:38" ht="15.75" customHeight="1">
      <c r="B1070" s="5"/>
      <c r="C1070" s="7"/>
      <c r="E1070" s="9"/>
      <c r="AL1070" s="50"/>
    </row>
    <row r="1071" spans="2:38" ht="15.75" customHeight="1">
      <c r="B1071" s="5"/>
      <c r="C1071" s="7"/>
      <c r="E1071" s="9"/>
      <c r="AL1071" s="50"/>
    </row>
    <row r="1072" spans="2:38" ht="15.75" customHeight="1">
      <c r="B1072" s="5"/>
      <c r="C1072" s="7"/>
      <c r="E1072" s="9"/>
      <c r="AL1072" s="50"/>
    </row>
    <row r="1073" spans="2:38" ht="15.75" customHeight="1">
      <c r="B1073" s="5"/>
      <c r="C1073" s="7"/>
      <c r="E1073" s="9"/>
      <c r="AL1073" s="50"/>
    </row>
    <row r="1074" spans="2:38" ht="15.75" customHeight="1">
      <c r="B1074" s="5"/>
      <c r="C1074" s="7"/>
      <c r="E1074" s="9"/>
      <c r="AL1074" s="50"/>
    </row>
    <row r="1075" spans="2:38" ht="15.75" customHeight="1">
      <c r="B1075" s="5"/>
      <c r="C1075" s="7"/>
      <c r="E1075" s="9"/>
      <c r="AL1075" s="50"/>
    </row>
    <row r="1076" spans="2:38" ht="15.75" customHeight="1">
      <c r="B1076" s="5"/>
      <c r="C1076" s="7"/>
      <c r="E1076" s="9"/>
      <c r="AL1076" s="50"/>
    </row>
    <row r="1077" spans="2:38" ht="15.75" customHeight="1">
      <c r="B1077" s="5"/>
      <c r="C1077" s="7"/>
      <c r="E1077" s="9"/>
      <c r="AL1077" s="50"/>
    </row>
    <row r="1078" spans="2:38" ht="15.75" customHeight="1">
      <c r="B1078" s="5"/>
      <c r="C1078" s="7"/>
      <c r="E1078" s="9"/>
      <c r="AL1078" s="50"/>
    </row>
    <row r="1079" spans="2:38" ht="15.75" customHeight="1">
      <c r="B1079" s="5"/>
      <c r="C1079" s="7"/>
      <c r="E1079" s="9"/>
      <c r="AL1079" s="50"/>
    </row>
    <row r="1080" spans="2:38" ht="15.75" customHeight="1">
      <c r="B1080" s="5"/>
      <c r="C1080" s="7"/>
      <c r="E1080" s="9"/>
      <c r="AL1080" s="50"/>
    </row>
    <row r="1081" spans="2:38" ht="15.75" customHeight="1">
      <c r="B1081" s="5"/>
      <c r="C1081" s="7"/>
      <c r="E1081" s="9"/>
      <c r="AL1081" s="50"/>
    </row>
    <row r="1082" spans="2:38" ht="15.75" customHeight="1">
      <c r="B1082" s="5"/>
      <c r="C1082" s="7"/>
      <c r="E1082" s="9"/>
      <c r="AL1082" s="50"/>
    </row>
    <row r="1083" spans="2:38" ht="15.75" customHeight="1">
      <c r="B1083" s="5"/>
      <c r="C1083" s="7"/>
      <c r="E1083" s="9"/>
      <c r="AL1083" s="50"/>
    </row>
    <row r="1084" spans="2:38" ht="15.75" customHeight="1">
      <c r="B1084" s="5"/>
      <c r="C1084" s="7"/>
      <c r="E1084" s="9"/>
      <c r="AL1084" s="50"/>
    </row>
  </sheetData>
  <sheetProtection algorithmName="SHA-512" hashValue="Xf2lL86S+YTZGj7C9DdLn47/hd5hxneseG2Kfe+X/1PEJ1OA4wcWUWNoFF8v6M2dzFGmUrRepZYpt1a2LJg3Ug==" saltValue="DudEe9tZVZJmXXdzuK/sMQ==" spinCount="100000" sheet="1" objects="1" scenarios="1"/>
  <printOptions/>
  <pageMargins left="0.7" right="0.7" top="0.75" bottom="0.75" header="0" footer="0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A55"/>
  <sheetViews>
    <sheetView zoomScale="90" zoomScaleNormal="90" workbookViewId="0" topLeftCell="A1">
      <pane xSplit="8" topLeftCell="AM1" activePane="topRight" state="frozen"/>
      <selection pane="topRight" activeCell="AG22" sqref="AG22"/>
    </sheetView>
  </sheetViews>
  <sheetFormatPr defaultColWidth="15.875" defaultRowHeight="15" customHeight="1"/>
  <cols>
    <col min="1" max="1" width="9.625" style="5" customWidth="1"/>
    <col min="2" max="2" width="16.625" style="5" customWidth="1"/>
    <col min="3" max="3" width="14.125" style="12" customWidth="1"/>
    <col min="4" max="4" width="15.875" style="12" customWidth="1"/>
    <col min="5" max="5" width="21.625" style="11" customWidth="1"/>
    <col min="6" max="6" width="14.50390625" style="5" customWidth="1"/>
    <col min="7" max="7" width="13.00390625" style="5" customWidth="1"/>
    <col min="8" max="8" width="15.625" style="5" customWidth="1"/>
    <col min="9" max="9" width="18.875" style="50" customWidth="1"/>
    <col min="10" max="10" width="10.00390625" style="30" customWidth="1"/>
    <col min="11" max="38" width="11.375" style="5" customWidth="1"/>
    <col min="39" max="39" width="10.375" style="69" customWidth="1"/>
    <col min="40" max="40" width="11.875" style="5" customWidth="1"/>
    <col min="41" max="16384" width="15.875" style="5" customWidth="1"/>
  </cols>
  <sheetData>
    <row r="1" spans="1:53" s="59" customFormat="1" ht="15" customHeight="1">
      <c r="A1" s="57" t="s">
        <v>1183</v>
      </c>
      <c r="B1" s="126" t="s">
        <v>1</v>
      </c>
      <c r="C1" s="127" t="s">
        <v>5</v>
      </c>
      <c r="D1" s="127" t="s">
        <v>6</v>
      </c>
      <c r="E1" s="128" t="s">
        <v>8</v>
      </c>
      <c r="F1" s="126" t="s">
        <v>9</v>
      </c>
      <c r="G1" s="126" t="s">
        <v>2</v>
      </c>
      <c r="H1" s="126" t="s">
        <v>3</v>
      </c>
      <c r="I1" s="129" t="s">
        <v>10</v>
      </c>
      <c r="J1" s="58" t="s">
        <v>7</v>
      </c>
      <c r="K1" s="56" t="s">
        <v>1061</v>
      </c>
      <c r="L1" s="56" t="s">
        <v>1062</v>
      </c>
      <c r="M1" s="56" t="s">
        <v>1063</v>
      </c>
      <c r="N1" s="56" t="s">
        <v>1064</v>
      </c>
      <c r="O1" s="56" t="s">
        <v>1065</v>
      </c>
      <c r="P1" s="56" t="s">
        <v>1066</v>
      </c>
      <c r="Q1" s="56" t="s">
        <v>1067</v>
      </c>
      <c r="R1" s="56" t="s">
        <v>1068</v>
      </c>
      <c r="S1" s="56" t="s">
        <v>1069</v>
      </c>
      <c r="T1" s="48" t="s">
        <v>1126</v>
      </c>
      <c r="U1" s="48" t="s">
        <v>1125</v>
      </c>
      <c r="V1" s="48" t="s">
        <v>1127</v>
      </c>
      <c r="W1" s="48" t="s">
        <v>1128</v>
      </c>
      <c r="X1" s="48" t="s">
        <v>1129</v>
      </c>
      <c r="Y1" s="48" t="s">
        <v>1130</v>
      </c>
      <c r="Z1" s="48" t="s">
        <v>1152</v>
      </c>
      <c r="AA1" s="48" t="s">
        <v>1153</v>
      </c>
      <c r="AB1" s="48" t="s">
        <v>1154</v>
      </c>
      <c r="AC1" s="48" t="s">
        <v>1180</v>
      </c>
      <c r="AD1" s="48" t="s">
        <v>1181</v>
      </c>
      <c r="AE1" s="48" t="s">
        <v>1184</v>
      </c>
      <c r="AF1" s="48" t="s">
        <v>1186</v>
      </c>
      <c r="AG1" s="48" t="s">
        <v>1187</v>
      </c>
      <c r="AH1" s="48" t="s">
        <v>1188</v>
      </c>
      <c r="AI1" s="48" t="s">
        <v>1191</v>
      </c>
      <c r="AJ1" s="48" t="s">
        <v>1192</v>
      </c>
      <c r="AK1" s="48" t="s">
        <v>1193</v>
      </c>
      <c r="AL1" s="48" t="s">
        <v>1194</v>
      </c>
      <c r="AM1" s="81" t="s">
        <v>905</v>
      </c>
      <c r="AN1" s="56" t="s">
        <v>1124</v>
      </c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</row>
    <row r="2" spans="1:40" ht="15.75" customHeight="1">
      <c r="A2" s="12">
        <v>1</v>
      </c>
      <c r="B2" s="116" t="s">
        <v>106</v>
      </c>
      <c r="C2" s="117" t="s">
        <v>107</v>
      </c>
      <c r="D2" s="117">
        <v>395048</v>
      </c>
      <c r="E2" s="118">
        <v>840003203337213</v>
      </c>
      <c r="F2" s="119">
        <v>43222</v>
      </c>
      <c r="G2" s="116" t="s">
        <v>105</v>
      </c>
      <c r="H2" s="116" t="s">
        <v>102</v>
      </c>
      <c r="I2" s="91" t="s">
        <v>108</v>
      </c>
      <c r="J2" s="30">
        <v>15</v>
      </c>
      <c r="L2" s="67">
        <v>22</v>
      </c>
      <c r="M2" s="86">
        <v>32</v>
      </c>
      <c r="O2" s="86">
        <v>32</v>
      </c>
      <c r="P2" s="86">
        <v>32</v>
      </c>
      <c r="X2" s="86">
        <v>32</v>
      </c>
      <c r="Y2" s="86">
        <v>32</v>
      </c>
      <c r="Z2" s="86">
        <v>22</v>
      </c>
      <c r="AA2" s="86">
        <v>26</v>
      </c>
      <c r="AB2" s="86">
        <v>26</v>
      </c>
      <c r="AC2" s="86">
        <v>67</v>
      </c>
      <c r="AH2" s="86">
        <v>26</v>
      </c>
      <c r="AI2" s="67"/>
      <c r="AJ2" s="67"/>
      <c r="AK2" s="67"/>
      <c r="AL2" s="67"/>
      <c r="AM2" s="69">
        <f>SUM(M2:AH2)</f>
        <v>327</v>
      </c>
      <c r="AN2" s="5">
        <f aca="true" t="shared" si="0" ref="AN2:AN33">COUNT(J2:AL2)</f>
        <v>12</v>
      </c>
    </row>
    <row r="3" spans="1:40" ht="15.75" customHeight="1">
      <c r="A3" s="12">
        <v>2</v>
      </c>
      <c r="B3" s="116" t="s">
        <v>73</v>
      </c>
      <c r="C3" s="117" t="s">
        <v>583</v>
      </c>
      <c r="D3" s="117" t="s">
        <v>584</v>
      </c>
      <c r="E3" s="118">
        <v>840003142294901</v>
      </c>
      <c r="F3" s="119">
        <v>43163</v>
      </c>
      <c r="G3" s="116" t="s">
        <v>585</v>
      </c>
      <c r="H3" s="116" t="s">
        <v>582</v>
      </c>
      <c r="I3" s="91" t="s">
        <v>586</v>
      </c>
      <c r="J3" s="87">
        <v>20</v>
      </c>
      <c r="K3" s="67">
        <v>12</v>
      </c>
      <c r="T3" s="86">
        <v>15</v>
      </c>
      <c r="U3" s="86">
        <v>15</v>
      </c>
      <c r="V3" s="5">
        <v>6</v>
      </c>
      <c r="W3" s="86">
        <v>24</v>
      </c>
      <c r="AA3" s="86">
        <v>24</v>
      </c>
      <c r="AB3" s="86">
        <v>40</v>
      </c>
      <c r="AG3" s="87">
        <v>73</v>
      </c>
      <c r="AH3" s="30"/>
      <c r="AI3" s="87">
        <v>22</v>
      </c>
      <c r="AJ3" s="87">
        <v>22</v>
      </c>
      <c r="AK3" s="87">
        <v>40</v>
      </c>
      <c r="AL3" s="30"/>
      <c r="AM3" s="69">
        <f>SUM(W3:AK3)+T3+U3+J3</f>
        <v>295</v>
      </c>
      <c r="AN3" s="5">
        <f t="shared" si="0"/>
        <v>12</v>
      </c>
    </row>
    <row r="4" spans="1:53" ht="15.75" customHeight="1">
      <c r="A4" s="12">
        <v>3</v>
      </c>
      <c r="B4" s="116" t="s">
        <v>17</v>
      </c>
      <c r="C4" s="117" t="s">
        <v>398</v>
      </c>
      <c r="D4" s="117">
        <v>3480961</v>
      </c>
      <c r="E4" s="118">
        <v>840003148241588</v>
      </c>
      <c r="F4" s="119">
        <v>43222</v>
      </c>
      <c r="G4" s="116" t="s">
        <v>399</v>
      </c>
      <c r="H4" s="116" t="s">
        <v>400</v>
      </c>
      <c r="I4" s="91" t="s">
        <v>401</v>
      </c>
      <c r="J4" s="87">
        <v>32</v>
      </c>
      <c r="K4" s="30"/>
      <c r="L4" s="30"/>
      <c r="M4" s="87">
        <v>32</v>
      </c>
      <c r="N4" s="87">
        <v>20</v>
      </c>
      <c r="O4" s="75">
        <v>6</v>
      </c>
      <c r="P4" s="30">
        <v>6</v>
      </c>
      <c r="Q4" s="30"/>
      <c r="R4" s="30"/>
      <c r="S4" s="30"/>
      <c r="T4" s="30"/>
      <c r="U4" s="30"/>
      <c r="V4" s="30"/>
      <c r="W4" s="30"/>
      <c r="X4" s="87">
        <v>16</v>
      </c>
      <c r="Y4" s="87">
        <v>26</v>
      </c>
      <c r="Z4" s="87">
        <v>30</v>
      </c>
      <c r="AA4" s="87">
        <v>25</v>
      </c>
      <c r="AB4" s="87">
        <v>35</v>
      </c>
      <c r="AC4" s="87">
        <v>25</v>
      </c>
      <c r="AD4" s="30"/>
      <c r="AE4" s="87">
        <v>38</v>
      </c>
      <c r="AF4" s="87">
        <v>15</v>
      </c>
      <c r="AG4" s="75"/>
      <c r="AH4" s="75"/>
      <c r="AI4" s="75"/>
      <c r="AJ4" s="75"/>
      <c r="AK4" s="75"/>
      <c r="AL4" s="75"/>
      <c r="AM4" s="69">
        <f>SUM(X4:AF4)+J4+M4+N4</f>
        <v>294</v>
      </c>
      <c r="AN4" s="5">
        <f t="shared" si="0"/>
        <v>13</v>
      </c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</row>
    <row r="5" spans="1:40" ht="15.75" customHeight="1">
      <c r="A5" s="12">
        <v>4</v>
      </c>
      <c r="B5" s="116" t="s">
        <v>88</v>
      </c>
      <c r="C5" s="117" t="s">
        <v>169</v>
      </c>
      <c r="D5" s="117">
        <v>43955591</v>
      </c>
      <c r="E5" s="118">
        <v>840003004438652</v>
      </c>
      <c r="F5" s="119">
        <v>43176</v>
      </c>
      <c r="G5" s="116" t="s">
        <v>164</v>
      </c>
      <c r="H5" s="116" t="s">
        <v>165</v>
      </c>
      <c r="I5" s="91" t="s">
        <v>166</v>
      </c>
      <c r="J5" s="75">
        <v>80</v>
      </c>
      <c r="K5" s="84"/>
      <c r="L5" s="84"/>
      <c r="M5" s="84"/>
      <c r="N5" s="84"/>
      <c r="O5" s="84">
        <v>44</v>
      </c>
      <c r="P5" s="84">
        <v>44</v>
      </c>
      <c r="Q5" s="84"/>
      <c r="R5" s="84"/>
      <c r="S5" s="84"/>
      <c r="T5" s="84"/>
      <c r="U5" s="84"/>
      <c r="V5" s="84"/>
      <c r="W5" s="84"/>
      <c r="X5" s="63">
        <v>79</v>
      </c>
      <c r="Y5" s="63">
        <v>38</v>
      </c>
      <c r="Z5" s="63"/>
      <c r="AA5" s="63"/>
      <c r="AB5" s="63"/>
      <c r="AC5" s="63"/>
      <c r="AD5" s="63"/>
      <c r="AE5" s="63"/>
      <c r="AF5" s="63"/>
      <c r="AG5" s="63"/>
      <c r="AH5" s="63"/>
      <c r="AI5" s="84"/>
      <c r="AJ5" s="84"/>
      <c r="AK5" s="84"/>
      <c r="AL5" s="84"/>
      <c r="AM5" s="82">
        <f>SUM(J5:AF5)</f>
        <v>285</v>
      </c>
      <c r="AN5" s="5">
        <f t="shared" si="0"/>
        <v>5</v>
      </c>
    </row>
    <row r="6" spans="1:40" s="36" customFormat="1" ht="15.75" customHeight="1" thickBot="1">
      <c r="A6" s="150">
        <v>5</v>
      </c>
      <c r="B6" s="141" t="s">
        <v>73</v>
      </c>
      <c r="C6" s="142">
        <v>805</v>
      </c>
      <c r="D6" s="142" t="s">
        <v>587</v>
      </c>
      <c r="E6" s="143">
        <v>840003200173933</v>
      </c>
      <c r="F6" s="144">
        <v>43229</v>
      </c>
      <c r="G6" s="141" t="s">
        <v>45</v>
      </c>
      <c r="H6" s="141" t="s">
        <v>588</v>
      </c>
      <c r="I6" s="145" t="s">
        <v>589</v>
      </c>
      <c r="J6" s="147">
        <v>36</v>
      </c>
      <c r="K6" s="147"/>
      <c r="L6" s="147">
        <v>18</v>
      </c>
      <c r="M6" s="147"/>
      <c r="N6" s="147"/>
      <c r="O6" s="147"/>
      <c r="P6" s="147"/>
      <c r="Q6" s="147">
        <v>16</v>
      </c>
      <c r="R6" s="147">
        <v>6</v>
      </c>
      <c r="S6" s="147">
        <v>40</v>
      </c>
      <c r="T6" s="147">
        <v>20</v>
      </c>
      <c r="U6" s="147">
        <v>34</v>
      </c>
      <c r="V6" s="147"/>
      <c r="W6" s="147"/>
      <c r="X6" s="147"/>
      <c r="Y6" s="147"/>
      <c r="Z6" s="147">
        <v>6</v>
      </c>
      <c r="AA6" s="147"/>
      <c r="AB6" s="147"/>
      <c r="AC6" s="147"/>
      <c r="AD6" s="147"/>
      <c r="AE6" s="147">
        <v>44</v>
      </c>
      <c r="AF6" s="147">
        <v>38</v>
      </c>
      <c r="AG6" s="147"/>
      <c r="AH6" s="147"/>
      <c r="AI6" s="148"/>
      <c r="AJ6" s="148"/>
      <c r="AK6" s="148"/>
      <c r="AL6" s="148"/>
      <c r="AM6" s="149">
        <f>SUM(J6:AF6)</f>
        <v>258</v>
      </c>
      <c r="AN6" s="147">
        <f t="shared" si="0"/>
        <v>10</v>
      </c>
    </row>
    <row r="7" spans="2:40" ht="15.75" customHeight="1">
      <c r="B7" s="6" t="s">
        <v>17</v>
      </c>
      <c r="C7" s="7" t="s">
        <v>319</v>
      </c>
      <c r="D7" s="7">
        <v>3493821</v>
      </c>
      <c r="E7" s="8">
        <v>840003143914255</v>
      </c>
      <c r="F7" s="9">
        <v>43174</v>
      </c>
      <c r="G7" s="6" t="s">
        <v>316</v>
      </c>
      <c r="H7" s="6" t="s">
        <v>317</v>
      </c>
      <c r="I7" s="50" t="s">
        <v>132</v>
      </c>
      <c r="AC7" s="5">
        <v>15</v>
      </c>
      <c r="AD7" s="5">
        <v>30</v>
      </c>
      <c r="AE7" s="5">
        <v>12</v>
      </c>
      <c r="AF7" s="5">
        <v>32</v>
      </c>
      <c r="AJ7" s="5">
        <v>28</v>
      </c>
      <c r="AK7" s="5">
        <v>24</v>
      </c>
      <c r="AL7" s="5">
        <v>25</v>
      </c>
      <c r="AM7" s="69">
        <f>SUM(J7:AL7)</f>
        <v>166</v>
      </c>
      <c r="AN7" s="5">
        <f t="shared" si="0"/>
        <v>7</v>
      </c>
    </row>
    <row r="8" spans="2:40" ht="15.75" customHeight="1">
      <c r="B8" s="6" t="s">
        <v>906</v>
      </c>
      <c r="C8" s="7" t="s">
        <v>170</v>
      </c>
      <c r="D8" s="7">
        <v>3468388</v>
      </c>
      <c r="E8" s="8">
        <v>840003144182801</v>
      </c>
      <c r="F8" s="9">
        <v>43221</v>
      </c>
      <c r="G8" s="6" t="s">
        <v>171</v>
      </c>
      <c r="H8" s="6" t="s">
        <v>172</v>
      </c>
      <c r="I8" s="50" t="s">
        <v>173</v>
      </c>
      <c r="J8" s="87">
        <v>24</v>
      </c>
      <c r="L8" s="86">
        <v>12</v>
      </c>
      <c r="N8" s="5">
        <v>6</v>
      </c>
      <c r="O8" s="67">
        <v>6</v>
      </c>
      <c r="P8" s="67">
        <v>6</v>
      </c>
      <c r="AA8" s="86">
        <v>12</v>
      </c>
      <c r="AB8" s="86">
        <v>12</v>
      </c>
      <c r="AC8" s="86">
        <v>18</v>
      </c>
      <c r="AE8" s="67">
        <v>10</v>
      </c>
      <c r="AF8" s="86">
        <v>10</v>
      </c>
      <c r="AG8" s="86">
        <v>30</v>
      </c>
      <c r="AH8" s="86">
        <v>12</v>
      </c>
      <c r="AI8" s="86">
        <v>12</v>
      </c>
      <c r="AJ8" s="86">
        <v>12</v>
      </c>
      <c r="AK8" s="67"/>
      <c r="AL8" s="67"/>
      <c r="AM8" s="69">
        <f>SUM(AF8:AJ8)+SUM(AA8:AC8)+J8+L8</f>
        <v>154</v>
      </c>
      <c r="AN8" s="5">
        <f t="shared" si="0"/>
        <v>14</v>
      </c>
    </row>
    <row r="9" spans="2:40" ht="15" customHeight="1">
      <c r="B9" s="6" t="s">
        <v>88</v>
      </c>
      <c r="C9" s="7" t="s">
        <v>525</v>
      </c>
      <c r="D9" s="7" t="s">
        <v>526</v>
      </c>
      <c r="E9" s="8">
        <v>840003203839969</v>
      </c>
      <c r="F9" s="9">
        <v>43103</v>
      </c>
      <c r="G9" s="6" t="s">
        <v>522</v>
      </c>
      <c r="H9" s="6" t="s">
        <v>523</v>
      </c>
      <c r="I9" s="50" t="s">
        <v>527</v>
      </c>
      <c r="J9" s="30">
        <v>14</v>
      </c>
      <c r="AA9" s="5">
        <v>20</v>
      </c>
      <c r="AB9" s="5">
        <v>35</v>
      </c>
      <c r="AJ9" s="5">
        <v>34</v>
      </c>
      <c r="AK9" s="5">
        <v>35</v>
      </c>
      <c r="AM9" s="69">
        <f>SUM(J9:AK9)</f>
        <v>138</v>
      </c>
      <c r="AN9" s="5">
        <f t="shared" si="0"/>
        <v>5</v>
      </c>
    </row>
    <row r="10" spans="2:40" ht="15" customHeight="1">
      <c r="B10" s="6" t="s">
        <v>73</v>
      </c>
      <c r="C10" s="7" t="s">
        <v>259</v>
      </c>
      <c r="D10" s="7" t="s">
        <v>1155</v>
      </c>
      <c r="E10" s="8">
        <v>840003144447707</v>
      </c>
      <c r="F10" s="9">
        <v>43194</v>
      </c>
      <c r="G10" s="6" t="s">
        <v>1156</v>
      </c>
      <c r="H10" s="6" t="s">
        <v>1157</v>
      </c>
      <c r="I10" s="50" t="s">
        <v>1158</v>
      </c>
      <c r="AA10" s="5">
        <v>6</v>
      </c>
      <c r="AB10" s="5">
        <v>6</v>
      </c>
      <c r="AC10" s="5">
        <v>20</v>
      </c>
      <c r="AE10" s="5">
        <v>30</v>
      </c>
      <c r="AF10" s="5">
        <v>12</v>
      </c>
      <c r="AG10" s="5">
        <v>12</v>
      </c>
      <c r="AI10" s="5">
        <v>10</v>
      </c>
      <c r="AJ10" s="5">
        <v>10</v>
      </c>
      <c r="AK10" s="5">
        <v>15</v>
      </c>
      <c r="AM10" s="69">
        <f>SUM(J10:AK10)</f>
        <v>121</v>
      </c>
      <c r="AN10" s="5">
        <f t="shared" si="0"/>
        <v>9</v>
      </c>
    </row>
    <row r="11" spans="2:40" ht="15.75" customHeight="1">
      <c r="B11" s="102" t="s">
        <v>48</v>
      </c>
      <c r="C11" s="103" t="s">
        <v>595</v>
      </c>
      <c r="D11" s="103">
        <v>395727</v>
      </c>
      <c r="E11" s="104">
        <v>840003148294062</v>
      </c>
      <c r="F11" s="105">
        <v>43174</v>
      </c>
      <c r="G11" s="102" t="s">
        <v>596</v>
      </c>
      <c r="H11" s="102" t="s">
        <v>597</v>
      </c>
      <c r="I11" s="74" t="s">
        <v>598</v>
      </c>
      <c r="K11" s="63"/>
      <c r="L11" s="63"/>
      <c r="M11" s="63"/>
      <c r="N11" s="63">
        <v>12</v>
      </c>
      <c r="O11" s="63">
        <v>12</v>
      </c>
      <c r="P11" s="63">
        <v>12</v>
      </c>
      <c r="Q11" s="63">
        <v>12</v>
      </c>
      <c r="R11" s="63">
        <v>12</v>
      </c>
      <c r="S11" s="63">
        <v>6</v>
      </c>
      <c r="T11" s="63">
        <v>24</v>
      </c>
      <c r="U11" s="63">
        <v>24</v>
      </c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82">
        <f>SUM(J11:AF11)</f>
        <v>114</v>
      </c>
      <c r="AN11" s="5">
        <f t="shared" si="0"/>
        <v>8</v>
      </c>
    </row>
    <row r="12" spans="2:40" ht="15.75" customHeight="1">
      <c r="B12" s="6" t="s">
        <v>30</v>
      </c>
      <c r="C12" s="7" t="s">
        <v>36</v>
      </c>
      <c r="D12" s="7" t="s">
        <v>37</v>
      </c>
      <c r="E12" s="8">
        <v>840003128027106</v>
      </c>
      <c r="F12" s="9">
        <v>43151</v>
      </c>
      <c r="G12" s="6" t="s">
        <v>33</v>
      </c>
      <c r="H12" s="6" t="s">
        <v>34</v>
      </c>
      <c r="I12" s="50" t="s">
        <v>38</v>
      </c>
      <c r="J12" s="30">
        <v>10</v>
      </c>
      <c r="S12" s="5">
        <v>16</v>
      </c>
      <c r="V12" s="5">
        <v>10</v>
      </c>
      <c r="W12" s="5">
        <v>10</v>
      </c>
      <c r="Z12" s="5">
        <v>26</v>
      </c>
      <c r="AC12" s="5">
        <v>25</v>
      </c>
      <c r="AM12" s="82">
        <f>SUM(J12:AF12)</f>
        <v>97</v>
      </c>
      <c r="AN12" s="5">
        <f t="shared" si="0"/>
        <v>6</v>
      </c>
    </row>
    <row r="13" spans="2:40" s="67" customFormat="1" ht="15.75" customHeight="1">
      <c r="B13" s="6" t="s">
        <v>11</v>
      </c>
      <c r="C13" s="7">
        <v>1218</v>
      </c>
      <c r="D13" s="7" t="s">
        <v>976</v>
      </c>
      <c r="E13" s="11">
        <v>840003143260235</v>
      </c>
      <c r="F13" s="9">
        <v>43115</v>
      </c>
      <c r="G13" s="6" t="s">
        <v>977</v>
      </c>
      <c r="H13" s="6" t="s">
        <v>975</v>
      </c>
      <c r="I13" s="50" t="s">
        <v>978</v>
      </c>
      <c r="J13" s="3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>
        <v>32</v>
      </c>
      <c r="AB13" s="5">
        <v>22</v>
      </c>
      <c r="AC13" s="30"/>
      <c r="AD13" s="30"/>
      <c r="AE13" s="30"/>
      <c r="AF13" s="30"/>
      <c r="AG13" s="30"/>
      <c r="AH13" s="30"/>
      <c r="AI13" s="30">
        <v>10</v>
      </c>
      <c r="AJ13" s="30"/>
      <c r="AK13" s="30">
        <v>26</v>
      </c>
      <c r="AL13" s="30"/>
      <c r="AM13" s="69">
        <f>SUM(J13:AK13)</f>
        <v>90</v>
      </c>
      <c r="AN13" s="5">
        <f t="shared" si="0"/>
        <v>4</v>
      </c>
    </row>
    <row r="14" spans="2:40" ht="15.75" customHeight="1">
      <c r="B14" s="70" t="s">
        <v>1070</v>
      </c>
      <c r="C14" s="85"/>
      <c r="D14" s="85"/>
      <c r="E14" s="72">
        <v>840003201448990</v>
      </c>
      <c r="F14" s="73"/>
      <c r="G14" s="70" t="s">
        <v>45</v>
      </c>
      <c r="H14" s="70" t="s">
        <v>46</v>
      </c>
      <c r="I14" s="74" t="s">
        <v>47</v>
      </c>
      <c r="J14" s="75">
        <v>36</v>
      </c>
      <c r="K14" s="67"/>
      <c r="L14" s="67"/>
      <c r="M14" s="67"/>
      <c r="N14" s="67"/>
      <c r="O14" s="67">
        <v>20</v>
      </c>
      <c r="P14" s="67">
        <v>24</v>
      </c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75"/>
      <c r="AF14" s="75"/>
      <c r="AG14" s="75"/>
      <c r="AH14" s="75"/>
      <c r="AI14" s="75"/>
      <c r="AJ14" s="75"/>
      <c r="AK14" s="75"/>
      <c r="AL14" s="75"/>
      <c r="AM14" s="82">
        <f aca="true" t="shared" si="1" ref="AM14:AM55">SUM(J14:AF14)</f>
        <v>80</v>
      </c>
      <c r="AN14" s="5">
        <f t="shared" si="0"/>
        <v>3</v>
      </c>
    </row>
    <row r="15" spans="2:40" ht="15.75" customHeight="1">
      <c r="B15" s="6" t="s">
        <v>1178</v>
      </c>
      <c r="C15" s="7">
        <v>764</v>
      </c>
      <c r="D15" s="7">
        <v>216208</v>
      </c>
      <c r="E15" s="8">
        <v>840003141210620</v>
      </c>
      <c r="F15" s="9">
        <v>43000</v>
      </c>
      <c r="G15" s="6" t="s">
        <v>645</v>
      </c>
      <c r="H15" s="6" t="s">
        <v>643</v>
      </c>
      <c r="I15" s="50" t="s">
        <v>1179</v>
      </c>
      <c r="AC15" s="63"/>
      <c r="AD15" s="63">
        <v>26</v>
      </c>
      <c r="AE15" s="63">
        <v>26</v>
      </c>
      <c r="AF15" s="63">
        <v>26</v>
      </c>
      <c r="AG15" s="63"/>
      <c r="AH15" s="63"/>
      <c r="AI15" s="63"/>
      <c r="AJ15" s="63"/>
      <c r="AK15" s="63"/>
      <c r="AL15" s="63"/>
      <c r="AM15" s="82">
        <f t="shared" si="1"/>
        <v>78</v>
      </c>
      <c r="AN15" s="5">
        <f t="shared" si="0"/>
        <v>3</v>
      </c>
    </row>
    <row r="16" spans="2:40" ht="15.75" customHeight="1">
      <c r="B16" s="6" t="s">
        <v>1070</v>
      </c>
      <c r="E16" s="8">
        <v>840003201448989</v>
      </c>
      <c r="F16" s="9"/>
      <c r="G16" s="6" t="s">
        <v>45</v>
      </c>
      <c r="H16" s="6" t="s">
        <v>46</v>
      </c>
      <c r="I16" s="50" t="s">
        <v>47</v>
      </c>
      <c r="J16" s="30">
        <v>50</v>
      </c>
      <c r="N16" s="5">
        <v>16</v>
      </c>
      <c r="AC16" s="63"/>
      <c r="AD16" s="63"/>
      <c r="AE16" s="63"/>
      <c r="AF16" s="63"/>
      <c r="AG16" s="30"/>
      <c r="AH16" s="30"/>
      <c r="AI16" s="30"/>
      <c r="AJ16" s="30"/>
      <c r="AK16" s="30"/>
      <c r="AL16" s="30"/>
      <c r="AM16" s="82">
        <f t="shared" si="1"/>
        <v>66</v>
      </c>
      <c r="AN16" s="5">
        <f t="shared" si="0"/>
        <v>2</v>
      </c>
    </row>
    <row r="17" spans="2:40" ht="15.75" customHeight="1">
      <c r="B17" s="6" t="s">
        <v>69</v>
      </c>
      <c r="C17" s="7" t="s">
        <v>223</v>
      </c>
      <c r="D17" s="7">
        <v>4275557</v>
      </c>
      <c r="E17" s="8">
        <v>840003004446951</v>
      </c>
      <c r="F17" s="9">
        <v>43235</v>
      </c>
      <c r="G17" s="6" t="s">
        <v>224</v>
      </c>
      <c r="H17" s="6" t="s">
        <v>225</v>
      </c>
      <c r="I17" s="50" t="s">
        <v>226</v>
      </c>
      <c r="J17" s="30">
        <v>20</v>
      </c>
      <c r="O17" s="5">
        <v>6</v>
      </c>
      <c r="P17" s="5">
        <v>16</v>
      </c>
      <c r="V17" s="5">
        <v>10</v>
      </c>
      <c r="W17" s="5">
        <v>10</v>
      </c>
      <c r="AE17" s="63"/>
      <c r="AF17" s="63"/>
      <c r="AG17" s="63"/>
      <c r="AH17" s="63"/>
      <c r="AI17" s="63"/>
      <c r="AJ17" s="63"/>
      <c r="AK17" s="63"/>
      <c r="AL17" s="63"/>
      <c r="AM17" s="82">
        <f t="shared" si="1"/>
        <v>62</v>
      </c>
      <c r="AN17" s="5">
        <f t="shared" si="0"/>
        <v>5</v>
      </c>
    </row>
    <row r="18" spans="2:40" ht="15.75" customHeight="1">
      <c r="B18" s="6" t="s">
        <v>11</v>
      </c>
      <c r="C18" s="7" t="s">
        <v>628</v>
      </c>
      <c r="D18" s="7" t="s">
        <v>629</v>
      </c>
      <c r="E18" s="8">
        <v>840003148893707</v>
      </c>
      <c r="F18" s="9">
        <v>43224</v>
      </c>
      <c r="G18" s="6" t="s">
        <v>626</v>
      </c>
      <c r="H18" s="6" t="s">
        <v>624</v>
      </c>
      <c r="I18" s="50" t="s">
        <v>630</v>
      </c>
      <c r="O18" s="5">
        <v>44</v>
      </c>
      <c r="P18" s="5">
        <v>16</v>
      </c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82">
        <f t="shared" si="1"/>
        <v>60</v>
      </c>
      <c r="AN18" s="5">
        <f t="shared" si="0"/>
        <v>2</v>
      </c>
    </row>
    <row r="19" spans="2:40" ht="15.75" customHeight="1">
      <c r="B19" s="6" t="s">
        <v>647</v>
      </c>
      <c r="C19" s="7" t="s">
        <v>331</v>
      </c>
      <c r="D19" s="7" t="s">
        <v>332</v>
      </c>
      <c r="E19" s="8">
        <v>840003143259018</v>
      </c>
      <c r="F19" s="9">
        <v>43236</v>
      </c>
      <c r="G19" s="6" t="s">
        <v>333</v>
      </c>
      <c r="H19" s="6" t="s">
        <v>334</v>
      </c>
      <c r="I19" s="50" t="s">
        <v>335</v>
      </c>
      <c r="J19" s="30">
        <v>30</v>
      </c>
      <c r="T19" s="5">
        <v>12</v>
      </c>
      <c r="U19" s="5">
        <v>12</v>
      </c>
      <c r="AM19" s="82">
        <f t="shared" si="1"/>
        <v>54</v>
      </c>
      <c r="AN19" s="5">
        <f t="shared" si="0"/>
        <v>3</v>
      </c>
    </row>
    <row r="20" spans="2:40" ht="15.75" customHeight="1">
      <c r="B20" s="6" t="s">
        <v>174</v>
      </c>
      <c r="C20" s="7" t="s">
        <v>950</v>
      </c>
      <c r="D20" s="7" t="s">
        <v>951</v>
      </c>
      <c r="E20" s="8">
        <v>840003006382774</v>
      </c>
      <c r="F20" s="9">
        <v>43200</v>
      </c>
      <c r="G20" s="6" t="s">
        <v>947</v>
      </c>
      <c r="H20" s="6" t="s">
        <v>948</v>
      </c>
      <c r="I20" s="50" t="s">
        <v>898</v>
      </c>
      <c r="J20" s="30">
        <v>26</v>
      </c>
      <c r="O20" s="5">
        <v>12</v>
      </c>
      <c r="P20" s="5">
        <v>12</v>
      </c>
      <c r="AM20" s="82">
        <f t="shared" si="1"/>
        <v>50</v>
      </c>
      <c r="AN20" s="5">
        <f t="shared" si="0"/>
        <v>3</v>
      </c>
    </row>
    <row r="21" spans="2:40" ht="15.75" customHeight="1">
      <c r="B21" s="6" t="s">
        <v>50</v>
      </c>
      <c r="C21" s="7" t="s">
        <v>563</v>
      </c>
      <c r="D21" s="7">
        <v>495063</v>
      </c>
      <c r="E21" s="8">
        <v>840003142563672</v>
      </c>
      <c r="F21" s="9">
        <v>43184</v>
      </c>
      <c r="G21" s="6" t="s">
        <v>564</v>
      </c>
      <c r="H21" s="6" t="s">
        <v>220</v>
      </c>
      <c r="I21" s="50" t="s">
        <v>565</v>
      </c>
      <c r="J21" s="30">
        <v>24</v>
      </c>
      <c r="O21" s="5">
        <v>12</v>
      </c>
      <c r="P21" s="5">
        <v>12</v>
      </c>
      <c r="AM21" s="82">
        <f t="shared" si="1"/>
        <v>48</v>
      </c>
      <c r="AN21" s="5">
        <f t="shared" si="0"/>
        <v>3</v>
      </c>
    </row>
    <row r="22" spans="2:40" ht="15.75" customHeight="1">
      <c r="B22" s="70" t="s">
        <v>39</v>
      </c>
      <c r="C22" s="71">
        <v>48</v>
      </c>
      <c r="D22" s="71" t="s">
        <v>168</v>
      </c>
      <c r="E22" s="72">
        <v>840003004438653</v>
      </c>
      <c r="F22" s="73">
        <v>43182</v>
      </c>
      <c r="G22" s="70" t="s">
        <v>164</v>
      </c>
      <c r="H22" s="70" t="s">
        <v>165</v>
      </c>
      <c r="I22" s="74" t="s">
        <v>166</v>
      </c>
      <c r="J22" s="75">
        <v>40</v>
      </c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82">
        <f t="shared" si="1"/>
        <v>40</v>
      </c>
      <c r="AN22" s="5">
        <f t="shared" si="0"/>
        <v>1</v>
      </c>
    </row>
    <row r="23" spans="2:40" s="67" customFormat="1" ht="15.75" customHeight="1">
      <c r="B23" s="6" t="s">
        <v>50</v>
      </c>
      <c r="C23" s="7" t="s">
        <v>453</v>
      </c>
      <c r="D23" s="7">
        <v>495548</v>
      </c>
      <c r="E23" s="8">
        <v>840003014730397</v>
      </c>
      <c r="F23" s="9">
        <v>43193</v>
      </c>
      <c r="G23" s="6" t="s">
        <v>220</v>
      </c>
      <c r="H23" s="6" t="s">
        <v>451</v>
      </c>
      <c r="I23" s="50" t="s">
        <v>454</v>
      </c>
      <c r="J23" s="30">
        <v>40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82">
        <f t="shared" si="1"/>
        <v>40</v>
      </c>
      <c r="AN23" s="5">
        <f t="shared" si="0"/>
        <v>1</v>
      </c>
    </row>
    <row r="24" spans="2:40" ht="15.75" customHeight="1">
      <c r="B24" s="6" t="s">
        <v>88</v>
      </c>
      <c r="C24" s="7" t="s">
        <v>82</v>
      </c>
      <c r="D24" s="7">
        <v>43955592</v>
      </c>
      <c r="E24" s="8">
        <v>840003004438650</v>
      </c>
      <c r="F24" s="9">
        <v>43211</v>
      </c>
      <c r="G24" s="6" t="s">
        <v>164</v>
      </c>
      <c r="H24" s="6" t="s">
        <v>165</v>
      </c>
      <c r="I24" s="50" t="s">
        <v>166</v>
      </c>
      <c r="J24" s="30">
        <v>36</v>
      </c>
      <c r="AM24" s="82">
        <f t="shared" si="1"/>
        <v>36</v>
      </c>
      <c r="AN24" s="5">
        <f t="shared" si="0"/>
        <v>1</v>
      </c>
    </row>
    <row r="25" spans="2:40" ht="15.75" customHeight="1">
      <c r="B25" s="6" t="s">
        <v>199</v>
      </c>
      <c r="C25" s="7" t="s">
        <v>210</v>
      </c>
      <c r="D25" s="7" t="s">
        <v>211</v>
      </c>
      <c r="F25" s="9">
        <v>42988</v>
      </c>
      <c r="G25" s="6" t="s">
        <v>212</v>
      </c>
      <c r="H25" s="6" t="s">
        <v>213</v>
      </c>
      <c r="I25" s="50" t="s">
        <v>214</v>
      </c>
      <c r="J25" s="30">
        <v>12</v>
      </c>
      <c r="K25" s="63"/>
      <c r="L25" s="63"/>
      <c r="M25" s="63"/>
      <c r="N25" s="63">
        <v>6</v>
      </c>
      <c r="O25" s="63">
        <v>6</v>
      </c>
      <c r="P25" s="63">
        <v>10</v>
      </c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82">
        <f t="shared" si="1"/>
        <v>34</v>
      </c>
      <c r="AN25" s="5">
        <f t="shared" si="0"/>
        <v>4</v>
      </c>
    </row>
    <row r="26" spans="2:40" ht="15.75" customHeight="1">
      <c r="B26" s="6" t="s">
        <v>88</v>
      </c>
      <c r="C26" s="7">
        <v>711</v>
      </c>
      <c r="D26" s="7">
        <v>43894083</v>
      </c>
      <c r="E26" s="8">
        <v>840003128622896</v>
      </c>
      <c r="F26" s="9">
        <v>43023</v>
      </c>
      <c r="G26" s="6" t="s">
        <v>189</v>
      </c>
      <c r="H26" s="6" t="s">
        <v>185</v>
      </c>
      <c r="I26" s="50" t="s">
        <v>190</v>
      </c>
      <c r="J26" s="30">
        <v>24</v>
      </c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30"/>
      <c r="AH26" s="30"/>
      <c r="AI26" s="30"/>
      <c r="AJ26" s="30"/>
      <c r="AK26" s="30"/>
      <c r="AL26" s="30"/>
      <c r="AM26" s="82">
        <f t="shared" si="1"/>
        <v>24</v>
      </c>
      <c r="AN26" s="5">
        <f t="shared" si="0"/>
        <v>1</v>
      </c>
    </row>
    <row r="27" spans="2:40" ht="15.75" customHeight="1">
      <c r="B27" s="6" t="s">
        <v>88</v>
      </c>
      <c r="C27" s="7">
        <v>1018</v>
      </c>
      <c r="D27" s="7" t="s">
        <v>207</v>
      </c>
      <c r="E27" s="8">
        <v>840003141345224</v>
      </c>
      <c r="F27" s="9">
        <v>43195</v>
      </c>
      <c r="G27" s="6" t="s">
        <v>208</v>
      </c>
      <c r="H27" s="6" t="s">
        <v>205</v>
      </c>
      <c r="I27" s="50" t="s">
        <v>206</v>
      </c>
      <c r="J27" s="30">
        <v>21</v>
      </c>
      <c r="AE27" s="30"/>
      <c r="AF27" s="30"/>
      <c r="AG27" s="30"/>
      <c r="AH27" s="30"/>
      <c r="AI27" s="30"/>
      <c r="AJ27" s="30"/>
      <c r="AK27" s="30"/>
      <c r="AL27" s="30"/>
      <c r="AM27" s="82">
        <f t="shared" si="1"/>
        <v>21</v>
      </c>
      <c r="AN27" s="5">
        <f t="shared" si="0"/>
        <v>1</v>
      </c>
    </row>
    <row r="28" spans="2:40" ht="15.75" customHeight="1">
      <c r="B28" s="70" t="s">
        <v>88</v>
      </c>
      <c r="C28" s="71" t="s">
        <v>218</v>
      </c>
      <c r="D28" s="71" t="s">
        <v>219</v>
      </c>
      <c r="E28" s="72">
        <v>840003008595344</v>
      </c>
      <c r="F28" s="73">
        <v>43149</v>
      </c>
      <c r="G28" s="70" t="s">
        <v>220</v>
      </c>
      <c r="H28" s="70" t="s">
        <v>221</v>
      </c>
      <c r="I28" s="74" t="s">
        <v>222</v>
      </c>
      <c r="J28" s="75">
        <v>20</v>
      </c>
      <c r="K28" s="84"/>
      <c r="L28" s="84"/>
      <c r="M28" s="84"/>
      <c r="N28" s="84"/>
      <c r="O28" s="84"/>
      <c r="P28" s="84"/>
      <c r="Q28" s="84"/>
      <c r="R28" s="84"/>
      <c r="S28" s="84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82">
        <f t="shared" si="1"/>
        <v>20</v>
      </c>
      <c r="AN28" s="5">
        <f t="shared" si="0"/>
        <v>1</v>
      </c>
    </row>
    <row r="29" spans="2:40" ht="15.75" customHeight="1">
      <c r="B29" s="6" t="s">
        <v>906</v>
      </c>
      <c r="C29" s="7" t="s">
        <v>601</v>
      </c>
      <c r="D29" s="7">
        <v>3405930</v>
      </c>
      <c r="E29" s="8">
        <v>840003144279428</v>
      </c>
      <c r="F29" s="9">
        <v>43116</v>
      </c>
      <c r="G29" s="6" t="s">
        <v>67</v>
      </c>
      <c r="H29" s="6" t="s">
        <v>602</v>
      </c>
      <c r="I29" s="50" t="s">
        <v>603</v>
      </c>
      <c r="J29" s="30">
        <v>20</v>
      </c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30"/>
      <c r="AH29" s="30"/>
      <c r="AI29" s="30"/>
      <c r="AJ29" s="30"/>
      <c r="AK29" s="30"/>
      <c r="AL29" s="30"/>
      <c r="AM29" s="82">
        <f t="shared" si="1"/>
        <v>20</v>
      </c>
      <c r="AN29" s="5">
        <f t="shared" si="0"/>
        <v>1</v>
      </c>
    </row>
    <row r="30" spans="2:40" ht="15.75" customHeight="1">
      <c r="B30" s="6" t="s">
        <v>50</v>
      </c>
      <c r="C30" s="7" t="s">
        <v>94</v>
      </c>
      <c r="D30" s="7">
        <v>493231</v>
      </c>
      <c r="E30" s="8">
        <v>840003005312773</v>
      </c>
      <c r="F30" s="9">
        <v>43134</v>
      </c>
      <c r="G30" s="6" t="s">
        <v>95</v>
      </c>
      <c r="H30" s="6" t="s">
        <v>92</v>
      </c>
      <c r="I30" s="50" t="s">
        <v>96</v>
      </c>
      <c r="J30" s="30">
        <v>8</v>
      </c>
      <c r="Z30" s="5">
        <v>12</v>
      </c>
      <c r="AE30" s="30"/>
      <c r="AF30" s="30"/>
      <c r="AG30" s="30"/>
      <c r="AH30" s="30"/>
      <c r="AI30" s="30"/>
      <c r="AJ30" s="30"/>
      <c r="AK30" s="30"/>
      <c r="AL30" s="30"/>
      <c r="AM30" s="82">
        <f t="shared" si="1"/>
        <v>20</v>
      </c>
      <c r="AN30" s="5">
        <f t="shared" si="0"/>
        <v>2</v>
      </c>
    </row>
    <row r="31" spans="2:40" ht="15.75" customHeight="1">
      <c r="B31" s="6" t="s">
        <v>50</v>
      </c>
      <c r="C31" s="7" t="s">
        <v>271</v>
      </c>
      <c r="D31" s="7">
        <v>495195</v>
      </c>
      <c r="E31" s="8">
        <v>840003151992316</v>
      </c>
      <c r="F31" s="9">
        <v>43221</v>
      </c>
      <c r="G31" s="6" t="s">
        <v>272</v>
      </c>
      <c r="H31" s="6" t="s">
        <v>273</v>
      </c>
      <c r="I31" s="50" t="s">
        <v>274</v>
      </c>
      <c r="J31" s="30">
        <v>16</v>
      </c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30"/>
      <c r="AH31" s="30"/>
      <c r="AI31" s="30"/>
      <c r="AJ31" s="30"/>
      <c r="AK31" s="30"/>
      <c r="AL31" s="30"/>
      <c r="AM31" s="82">
        <f t="shared" si="1"/>
        <v>16</v>
      </c>
      <c r="AN31" s="5">
        <f t="shared" si="0"/>
        <v>1</v>
      </c>
    </row>
    <row r="32" spans="2:40" ht="15.75" customHeight="1">
      <c r="B32" s="6" t="s">
        <v>17</v>
      </c>
      <c r="C32" s="7" t="s">
        <v>320</v>
      </c>
      <c r="D32" s="7">
        <v>3478302</v>
      </c>
      <c r="E32" s="8">
        <v>840003143914257</v>
      </c>
      <c r="F32" s="9">
        <v>43223</v>
      </c>
      <c r="G32" s="6" t="s">
        <v>316</v>
      </c>
      <c r="H32" s="6" t="s">
        <v>317</v>
      </c>
      <c r="I32" s="50" t="s">
        <v>132</v>
      </c>
      <c r="L32" s="5">
        <v>16</v>
      </c>
      <c r="AM32" s="82">
        <f t="shared" si="1"/>
        <v>16</v>
      </c>
      <c r="AN32" s="5">
        <f t="shared" si="0"/>
        <v>1</v>
      </c>
    </row>
    <row r="33" spans="2:40" ht="15.75" customHeight="1">
      <c r="B33" s="6" t="s">
        <v>199</v>
      </c>
      <c r="C33" s="7" t="s">
        <v>1113</v>
      </c>
      <c r="D33" s="7" t="s">
        <v>1114</v>
      </c>
      <c r="E33" s="11">
        <v>840003143086881</v>
      </c>
      <c r="F33" s="9">
        <v>43286</v>
      </c>
      <c r="G33" s="6" t="s">
        <v>1033</v>
      </c>
      <c r="H33" s="6" t="s">
        <v>1030</v>
      </c>
      <c r="I33" s="50" t="s">
        <v>1115</v>
      </c>
      <c r="M33" s="5">
        <v>16</v>
      </c>
      <c r="AM33" s="82">
        <f t="shared" si="1"/>
        <v>16</v>
      </c>
      <c r="AN33" s="5">
        <f t="shared" si="0"/>
        <v>1</v>
      </c>
    </row>
    <row r="34" spans="2:40" ht="15.75" customHeight="1">
      <c r="B34" s="6" t="s">
        <v>39</v>
      </c>
      <c r="C34" s="7">
        <v>78</v>
      </c>
      <c r="D34" s="7" t="s">
        <v>167</v>
      </c>
      <c r="E34" s="8">
        <v>840003004438651</v>
      </c>
      <c r="F34" s="9">
        <v>43230</v>
      </c>
      <c r="G34" s="6" t="s">
        <v>164</v>
      </c>
      <c r="H34" s="6" t="s">
        <v>165</v>
      </c>
      <c r="I34" s="50" t="s">
        <v>166</v>
      </c>
      <c r="J34" s="30">
        <v>10</v>
      </c>
      <c r="AM34" s="82">
        <f t="shared" si="1"/>
        <v>10</v>
      </c>
      <c r="AN34" s="5">
        <f aca="true" t="shared" si="2" ref="AN34:AN55">COUNT(J34:AL34)</f>
        <v>1</v>
      </c>
    </row>
    <row r="35" spans="2:40" ht="15.75" customHeight="1">
      <c r="B35" s="6" t="s">
        <v>50</v>
      </c>
      <c r="C35" s="7" t="s">
        <v>275</v>
      </c>
      <c r="D35" s="7">
        <v>495192</v>
      </c>
      <c r="E35" s="8">
        <v>840003151992318</v>
      </c>
      <c r="F35" s="9">
        <v>43171</v>
      </c>
      <c r="G35" s="6" t="s">
        <v>272</v>
      </c>
      <c r="H35" s="6" t="s">
        <v>273</v>
      </c>
      <c r="I35" s="50" t="s">
        <v>274</v>
      </c>
      <c r="J35" s="30">
        <v>9</v>
      </c>
      <c r="AM35" s="82">
        <f t="shared" si="1"/>
        <v>9</v>
      </c>
      <c r="AN35" s="5">
        <f t="shared" si="2"/>
        <v>1</v>
      </c>
    </row>
    <row r="36" spans="2:40" ht="15.75" customHeight="1">
      <c r="B36" s="6" t="s">
        <v>48</v>
      </c>
      <c r="C36" s="7" t="s">
        <v>276</v>
      </c>
      <c r="D36" s="7" t="s">
        <v>277</v>
      </c>
      <c r="E36" s="8">
        <v>840003141011802</v>
      </c>
      <c r="F36" s="9">
        <v>43160</v>
      </c>
      <c r="G36" s="6" t="s">
        <v>272</v>
      </c>
      <c r="H36" s="6" t="s">
        <v>273</v>
      </c>
      <c r="I36" s="50" t="s">
        <v>274</v>
      </c>
      <c r="J36" s="30">
        <v>8</v>
      </c>
      <c r="AM36" s="82">
        <f t="shared" si="1"/>
        <v>8</v>
      </c>
      <c r="AN36" s="5">
        <f t="shared" si="2"/>
        <v>1</v>
      </c>
    </row>
    <row r="37" spans="2:40" ht="15.75" customHeight="1">
      <c r="B37" s="6" t="s">
        <v>88</v>
      </c>
      <c r="C37" s="7">
        <v>875</v>
      </c>
      <c r="D37" s="7">
        <v>43945351</v>
      </c>
      <c r="E37" s="8">
        <v>840003141446203</v>
      </c>
      <c r="F37" s="9">
        <v>43161</v>
      </c>
      <c r="G37" s="6" t="s">
        <v>195</v>
      </c>
      <c r="H37" s="6" t="s">
        <v>196</v>
      </c>
      <c r="I37" s="50" t="s">
        <v>197</v>
      </c>
      <c r="J37" s="30">
        <v>8</v>
      </c>
      <c r="AM37" s="82">
        <f t="shared" si="1"/>
        <v>8</v>
      </c>
      <c r="AN37" s="5">
        <f t="shared" si="2"/>
        <v>1</v>
      </c>
    </row>
    <row r="38" spans="2:40" ht="15.75" customHeight="1">
      <c r="B38" s="6" t="s">
        <v>69</v>
      </c>
      <c r="C38" s="7" t="s">
        <v>144</v>
      </c>
      <c r="D38" s="7" t="s">
        <v>145</v>
      </c>
      <c r="E38" s="8">
        <v>840003004470828</v>
      </c>
      <c r="F38" s="9">
        <v>43171</v>
      </c>
      <c r="G38" s="6" t="s">
        <v>146</v>
      </c>
      <c r="H38" s="6" t="s">
        <v>147</v>
      </c>
      <c r="I38" s="50" t="s">
        <v>148</v>
      </c>
      <c r="J38" s="30">
        <v>8</v>
      </c>
      <c r="AM38" s="82">
        <f t="shared" si="1"/>
        <v>8</v>
      </c>
      <c r="AN38" s="5">
        <f t="shared" si="2"/>
        <v>1</v>
      </c>
    </row>
    <row r="39" spans="2:40" ht="15.75" customHeight="1">
      <c r="B39" s="6" t="s">
        <v>88</v>
      </c>
      <c r="C39" s="7">
        <v>802</v>
      </c>
      <c r="D39" s="7">
        <v>43933943</v>
      </c>
      <c r="E39" s="8">
        <v>840003148525519</v>
      </c>
      <c r="F39" s="9">
        <v>43102</v>
      </c>
      <c r="G39" s="6" t="s">
        <v>187</v>
      </c>
      <c r="H39" s="6" t="s">
        <v>185</v>
      </c>
      <c r="I39" s="50" t="s">
        <v>188</v>
      </c>
      <c r="J39" s="30">
        <v>7</v>
      </c>
      <c r="AM39" s="82">
        <f t="shared" si="1"/>
        <v>7</v>
      </c>
      <c r="AN39" s="5">
        <f t="shared" si="2"/>
        <v>1</v>
      </c>
    </row>
    <row r="40" spans="2:40" ht="15.75" customHeight="1">
      <c r="B40" s="6" t="s">
        <v>73</v>
      </c>
      <c r="C40" s="7">
        <v>318</v>
      </c>
      <c r="D40" s="7" t="s">
        <v>151</v>
      </c>
      <c r="F40" s="9">
        <v>43257</v>
      </c>
      <c r="G40" s="6" t="s">
        <v>152</v>
      </c>
      <c r="H40" s="6" t="s">
        <v>153</v>
      </c>
      <c r="I40" s="50" t="s">
        <v>154</v>
      </c>
      <c r="J40" s="30">
        <v>6</v>
      </c>
      <c r="AM40" s="82">
        <f t="shared" si="1"/>
        <v>6</v>
      </c>
      <c r="AN40" s="5">
        <f t="shared" si="2"/>
        <v>1</v>
      </c>
    </row>
    <row r="41" spans="2:40" ht="15.75" customHeight="1">
      <c r="B41" s="6" t="s">
        <v>48</v>
      </c>
      <c r="C41" s="7" t="s">
        <v>298</v>
      </c>
      <c r="D41" s="7" t="s">
        <v>299</v>
      </c>
      <c r="E41" s="8">
        <v>840003203549851</v>
      </c>
      <c r="F41" s="9">
        <v>43192</v>
      </c>
      <c r="G41" s="6" t="s">
        <v>296</v>
      </c>
      <c r="H41" s="6" t="s">
        <v>85</v>
      </c>
      <c r="I41" s="50" t="s">
        <v>300</v>
      </c>
      <c r="AM41" s="82">
        <f t="shared" si="1"/>
        <v>0</v>
      </c>
      <c r="AN41" s="5">
        <f t="shared" si="2"/>
        <v>0</v>
      </c>
    </row>
    <row r="42" spans="2:40" ht="15.75" customHeight="1">
      <c r="B42" s="6" t="s">
        <v>48</v>
      </c>
      <c r="C42" s="7" t="s">
        <v>456</v>
      </c>
      <c r="D42" s="7">
        <v>396370</v>
      </c>
      <c r="E42" s="8">
        <v>840003014730394</v>
      </c>
      <c r="F42" s="9">
        <v>43184</v>
      </c>
      <c r="G42" s="6" t="s">
        <v>220</v>
      </c>
      <c r="H42" s="6" t="s">
        <v>451</v>
      </c>
      <c r="I42" s="50" t="s">
        <v>454</v>
      </c>
      <c r="AM42" s="82">
        <f t="shared" si="1"/>
        <v>0</v>
      </c>
      <c r="AN42" s="5">
        <f t="shared" si="2"/>
        <v>0</v>
      </c>
    </row>
    <row r="43" spans="2:40" ht="15.75" customHeight="1">
      <c r="B43" s="6" t="s">
        <v>48</v>
      </c>
      <c r="C43" s="7" t="s">
        <v>457</v>
      </c>
      <c r="D43" s="7">
        <v>396377</v>
      </c>
      <c r="E43" s="8">
        <v>840003014730390</v>
      </c>
      <c r="F43" s="9">
        <v>43283</v>
      </c>
      <c r="G43" s="6" t="s">
        <v>220</v>
      </c>
      <c r="H43" s="6" t="s">
        <v>451</v>
      </c>
      <c r="I43" s="50" t="s">
        <v>454</v>
      </c>
      <c r="AM43" s="82">
        <f t="shared" si="1"/>
        <v>0</v>
      </c>
      <c r="AN43" s="5">
        <f t="shared" si="2"/>
        <v>0</v>
      </c>
    </row>
    <row r="44" spans="2:40" ht="15.75" customHeight="1">
      <c r="B44" s="6" t="s">
        <v>1071</v>
      </c>
      <c r="E44" s="8">
        <v>840003201448988</v>
      </c>
      <c r="F44" s="9"/>
      <c r="G44" s="6" t="s">
        <v>45</v>
      </c>
      <c r="H44" s="6" t="s">
        <v>46</v>
      </c>
      <c r="I44" s="50" t="s">
        <v>47</v>
      </c>
      <c r="AM44" s="82">
        <f t="shared" si="1"/>
        <v>0</v>
      </c>
      <c r="AN44" s="5">
        <f t="shared" si="2"/>
        <v>0</v>
      </c>
    </row>
    <row r="45" spans="2:40" ht="15.75" customHeight="1">
      <c r="B45" s="6" t="s">
        <v>1070</v>
      </c>
      <c r="E45" s="8">
        <v>840003201448991</v>
      </c>
      <c r="F45" s="9"/>
      <c r="G45" s="6" t="s">
        <v>51</v>
      </c>
      <c r="H45" s="6" t="s">
        <v>46</v>
      </c>
      <c r="I45" s="50" t="s">
        <v>47</v>
      </c>
      <c r="AM45" s="82">
        <f t="shared" si="1"/>
        <v>0</v>
      </c>
      <c r="AN45" s="5">
        <f t="shared" si="2"/>
        <v>0</v>
      </c>
    </row>
    <row r="46" spans="2:40" ht="15.75" customHeight="1">
      <c r="B46" s="6" t="s">
        <v>1071</v>
      </c>
      <c r="C46" s="7" t="s">
        <v>128</v>
      </c>
      <c r="D46" s="7">
        <v>490148</v>
      </c>
      <c r="E46" s="8">
        <v>840003008581207</v>
      </c>
      <c r="F46" s="9">
        <v>43169</v>
      </c>
      <c r="G46" s="6" t="s">
        <v>123</v>
      </c>
      <c r="H46" s="6" t="s">
        <v>120</v>
      </c>
      <c r="I46" s="50" t="s">
        <v>121</v>
      </c>
      <c r="AM46" s="82">
        <f t="shared" si="1"/>
        <v>0</v>
      </c>
      <c r="AN46" s="5">
        <f t="shared" si="2"/>
        <v>0</v>
      </c>
    </row>
    <row r="47" spans="2:40" ht="15.75" customHeight="1">
      <c r="B47" s="6" t="s">
        <v>1070</v>
      </c>
      <c r="E47" s="8">
        <v>840003151992339</v>
      </c>
      <c r="F47" s="9">
        <v>43263</v>
      </c>
      <c r="G47" s="6" t="s">
        <v>138</v>
      </c>
      <c r="H47" s="6" t="s">
        <v>139</v>
      </c>
      <c r="I47" s="50" t="s">
        <v>140</v>
      </c>
      <c r="AM47" s="82">
        <f t="shared" si="1"/>
        <v>0</v>
      </c>
      <c r="AN47" s="5">
        <f t="shared" si="2"/>
        <v>0</v>
      </c>
    </row>
    <row r="48" spans="2:40" ht="15.75" customHeight="1">
      <c r="B48" s="6" t="s">
        <v>88</v>
      </c>
      <c r="C48" s="7">
        <v>801</v>
      </c>
      <c r="D48" s="7" t="s">
        <v>500</v>
      </c>
      <c r="E48" s="8">
        <v>840003129332139</v>
      </c>
      <c r="F48" s="9">
        <v>43203</v>
      </c>
      <c r="G48" s="6" t="s">
        <v>498</v>
      </c>
      <c r="H48" s="6" t="s">
        <v>493</v>
      </c>
      <c r="I48" s="50" t="s">
        <v>494</v>
      </c>
      <c r="AM48" s="82">
        <f t="shared" si="1"/>
        <v>0</v>
      </c>
      <c r="AN48" s="5">
        <f t="shared" si="2"/>
        <v>0</v>
      </c>
    </row>
    <row r="49" spans="2:40" ht="15.75" customHeight="1">
      <c r="B49" s="6" t="s">
        <v>50</v>
      </c>
      <c r="C49" s="7" t="s">
        <v>298</v>
      </c>
      <c r="D49" s="7">
        <v>493701</v>
      </c>
      <c r="E49" s="8">
        <v>840003203549851</v>
      </c>
      <c r="F49" s="9">
        <v>43192</v>
      </c>
      <c r="G49" s="6" t="s">
        <v>296</v>
      </c>
      <c r="H49" s="6" t="s">
        <v>85</v>
      </c>
      <c r="I49" s="50" t="s">
        <v>300</v>
      </c>
      <c r="AM49" s="82">
        <f t="shared" si="1"/>
        <v>0</v>
      </c>
      <c r="AN49" s="5">
        <f t="shared" si="2"/>
        <v>0</v>
      </c>
    </row>
    <row r="50" spans="2:40" ht="15.75" customHeight="1">
      <c r="B50" s="6" t="s">
        <v>50</v>
      </c>
      <c r="C50" s="7" t="s">
        <v>455</v>
      </c>
      <c r="D50" s="7">
        <v>495392</v>
      </c>
      <c r="E50" s="8">
        <v>840003014730394</v>
      </c>
      <c r="F50" s="9">
        <v>43184</v>
      </c>
      <c r="G50" s="6" t="s">
        <v>220</v>
      </c>
      <c r="H50" s="6" t="s">
        <v>451</v>
      </c>
      <c r="I50" s="50" t="s">
        <v>454</v>
      </c>
      <c r="AM50" s="82">
        <f t="shared" si="1"/>
        <v>0</v>
      </c>
      <c r="AN50" s="5">
        <f t="shared" si="2"/>
        <v>0</v>
      </c>
    </row>
    <row r="51" spans="2:40" ht="15" customHeight="1">
      <c r="B51" s="6" t="s">
        <v>50</v>
      </c>
      <c r="C51" s="7">
        <v>1801</v>
      </c>
      <c r="D51" s="7" t="s">
        <v>613</v>
      </c>
      <c r="F51" s="9">
        <v>43170</v>
      </c>
      <c r="G51" s="6" t="s">
        <v>487</v>
      </c>
      <c r="H51" s="6" t="s">
        <v>608</v>
      </c>
      <c r="I51" s="50" t="s">
        <v>614</v>
      </c>
      <c r="AM51" s="82">
        <f t="shared" si="1"/>
        <v>0</v>
      </c>
      <c r="AN51" s="5">
        <f t="shared" si="2"/>
        <v>0</v>
      </c>
    </row>
    <row r="52" spans="2:40" ht="15.75" customHeight="1">
      <c r="B52" s="6" t="s">
        <v>73</v>
      </c>
      <c r="C52" s="7">
        <v>1803</v>
      </c>
      <c r="D52" s="7" t="s">
        <v>610</v>
      </c>
      <c r="F52" s="9">
        <v>43132</v>
      </c>
      <c r="G52" s="6" t="s">
        <v>609</v>
      </c>
      <c r="H52" s="6" t="s">
        <v>608</v>
      </c>
      <c r="I52" s="50" t="s">
        <v>611</v>
      </c>
      <c r="AM52" s="82">
        <f t="shared" si="1"/>
        <v>0</v>
      </c>
      <c r="AN52" s="5">
        <f t="shared" si="2"/>
        <v>0</v>
      </c>
    </row>
    <row r="53" spans="2:40" ht="15.75" customHeight="1">
      <c r="B53" s="6" t="s">
        <v>17</v>
      </c>
      <c r="C53" s="7" t="s">
        <v>321</v>
      </c>
      <c r="D53" s="7">
        <v>3493822</v>
      </c>
      <c r="E53" s="8">
        <v>840003143914258</v>
      </c>
      <c r="F53" s="9">
        <v>43192</v>
      </c>
      <c r="G53" s="6" t="s">
        <v>316</v>
      </c>
      <c r="H53" s="6" t="s">
        <v>317</v>
      </c>
      <c r="I53" s="50" t="s">
        <v>132</v>
      </c>
      <c r="AM53" s="82">
        <f t="shared" si="1"/>
        <v>0</v>
      </c>
      <c r="AN53" s="5">
        <f t="shared" si="2"/>
        <v>0</v>
      </c>
    </row>
    <row r="54" spans="2:40" ht="15.75" customHeight="1">
      <c r="B54" s="6" t="s">
        <v>906</v>
      </c>
      <c r="C54" s="7" t="s">
        <v>287</v>
      </c>
      <c r="D54" s="7">
        <v>3472920</v>
      </c>
      <c r="E54" s="8">
        <v>840003004450133</v>
      </c>
      <c r="F54" s="9">
        <v>43221</v>
      </c>
      <c r="G54" s="6" t="s">
        <v>284</v>
      </c>
      <c r="H54" s="6" t="s">
        <v>285</v>
      </c>
      <c r="I54" s="50" t="s">
        <v>288</v>
      </c>
      <c r="AM54" s="82">
        <f t="shared" si="1"/>
        <v>0</v>
      </c>
      <c r="AN54" s="5">
        <f t="shared" si="2"/>
        <v>0</v>
      </c>
    </row>
    <row r="55" spans="2:40" ht="15.75" customHeight="1">
      <c r="B55" s="6" t="s">
        <v>906</v>
      </c>
      <c r="C55" s="12" t="s">
        <v>1164</v>
      </c>
      <c r="D55" s="7">
        <v>3520303</v>
      </c>
      <c r="F55" s="9">
        <v>43375</v>
      </c>
      <c r="G55" s="5" t="s">
        <v>605</v>
      </c>
      <c r="H55" s="5" t="s">
        <v>602</v>
      </c>
      <c r="I55" s="50" t="s">
        <v>1177</v>
      </c>
      <c r="AM55" s="82">
        <f t="shared" si="1"/>
        <v>0</v>
      </c>
      <c r="AN55" s="5">
        <f t="shared" si="2"/>
        <v>0</v>
      </c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sheetProtection algorithmName="SHA-512" hashValue="1arP6aoHQ1ZnWOP1zGiRpPd6yq8Ew7vnEX1zPLNOiNnhq5jnYoJuAoLcvJRxpk4vqWttOFtwXlOV2WYPGNxmzQ==" saltValue="5Ib49bIfsJihv4WF7zguPQ==" spinCount="100000" sheet="1" objects="1" scenarios="1"/>
  <printOptions/>
  <pageMargins left="0.7" right="0.7" top="0.75" bottom="0.75" header="0" footer="0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A2A3A-C7A8-8E4B-8CA7-3A03FB177F26}">
  <dimension ref="A1:BA1031"/>
  <sheetViews>
    <sheetView zoomScale="90" zoomScaleNormal="90" workbookViewId="0" topLeftCell="A40">
      <pane xSplit="8" topLeftCell="AM1" activePane="topRight" state="frozen"/>
      <selection pane="topRight" activeCell="H77" sqref="A1:XFD1048576"/>
    </sheetView>
  </sheetViews>
  <sheetFormatPr defaultColWidth="16.375" defaultRowHeight="15" customHeight="1"/>
  <cols>
    <col min="1" max="1" width="9.375" style="5" customWidth="1"/>
    <col min="2" max="2" width="16.375" style="5" customWidth="1"/>
    <col min="3" max="4" width="15.375" style="12" customWidth="1"/>
    <col min="5" max="5" width="22.875" style="11" customWidth="1"/>
    <col min="6" max="6" width="14.125" style="5" customWidth="1"/>
    <col min="7" max="7" width="14.375" style="5" customWidth="1"/>
    <col min="8" max="8" width="16.375" style="5" customWidth="1"/>
    <col min="9" max="9" width="26.50390625" style="5" customWidth="1"/>
    <col min="10" max="10" width="8.375" style="5" customWidth="1"/>
    <col min="11" max="11" width="12.00390625" style="30" customWidth="1"/>
    <col min="12" max="33" width="9.875" style="30" customWidth="1"/>
    <col min="34" max="38" width="10.375" style="30" customWidth="1"/>
    <col min="39" max="39" width="9.875" style="19" customWidth="1"/>
    <col min="40" max="40" width="12.50390625" style="5" customWidth="1"/>
    <col min="41" max="16384" width="16.375" style="5" customWidth="1"/>
  </cols>
  <sheetData>
    <row r="1" spans="1:53" ht="15.75" customHeight="1">
      <c r="A1" s="43" t="s">
        <v>1183</v>
      </c>
      <c r="B1" s="42" t="s">
        <v>1</v>
      </c>
      <c r="C1" s="43" t="s">
        <v>5</v>
      </c>
      <c r="D1" s="43" t="s">
        <v>6</v>
      </c>
      <c r="E1" s="113" t="s">
        <v>8</v>
      </c>
      <c r="F1" s="114" t="s">
        <v>9</v>
      </c>
      <c r="G1" s="42" t="s">
        <v>2</v>
      </c>
      <c r="H1" s="42" t="s">
        <v>3</v>
      </c>
      <c r="I1" s="42" t="s">
        <v>10</v>
      </c>
      <c r="J1" s="20" t="s">
        <v>7</v>
      </c>
      <c r="K1" s="48" t="s">
        <v>1061</v>
      </c>
      <c r="L1" s="48" t="s">
        <v>1062</v>
      </c>
      <c r="M1" s="1" t="s">
        <v>1063</v>
      </c>
      <c r="N1" s="1" t="s">
        <v>1064</v>
      </c>
      <c r="O1" s="1" t="s">
        <v>1065</v>
      </c>
      <c r="P1" s="1" t="s">
        <v>1066</v>
      </c>
      <c r="Q1" s="1" t="s">
        <v>1067</v>
      </c>
      <c r="R1" s="1" t="s">
        <v>1068</v>
      </c>
      <c r="S1" s="1" t="s">
        <v>1069</v>
      </c>
      <c r="T1" s="48" t="s">
        <v>1126</v>
      </c>
      <c r="U1" s="48" t="s">
        <v>1125</v>
      </c>
      <c r="V1" s="48" t="s">
        <v>1127</v>
      </c>
      <c r="W1" s="48" t="s">
        <v>1128</v>
      </c>
      <c r="X1" s="48" t="s">
        <v>1129</v>
      </c>
      <c r="Y1" s="48" t="s">
        <v>1130</v>
      </c>
      <c r="Z1" s="48" t="s">
        <v>1152</v>
      </c>
      <c r="AA1" s="48" t="s">
        <v>1153</v>
      </c>
      <c r="AB1" s="48" t="s">
        <v>1154</v>
      </c>
      <c r="AC1" s="48" t="s">
        <v>1180</v>
      </c>
      <c r="AD1" s="48" t="s">
        <v>1181</v>
      </c>
      <c r="AE1" s="48" t="s">
        <v>1184</v>
      </c>
      <c r="AF1" s="48" t="s">
        <v>1186</v>
      </c>
      <c r="AG1" s="48" t="s">
        <v>1187</v>
      </c>
      <c r="AH1" s="48" t="s">
        <v>1189</v>
      </c>
      <c r="AI1" s="48" t="s">
        <v>1191</v>
      </c>
      <c r="AJ1" s="48" t="s">
        <v>1192</v>
      </c>
      <c r="AK1" s="48" t="s">
        <v>1193</v>
      </c>
      <c r="AL1" s="48" t="s">
        <v>1194</v>
      </c>
      <c r="AM1" s="25" t="s">
        <v>905</v>
      </c>
      <c r="AN1" s="56" t="s">
        <v>1124</v>
      </c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</row>
    <row r="2" spans="1:40" ht="15.75" customHeight="1">
      <c r="A2" s="115">
        <v>1</v>
      </c>
      <c r="B2" s="116" t="s">
        <v>60</v>
      </c>
      <c r="C2" s="117" t="s">
        <v>761</v>
      </c>
      <c r="D2" s="117">
        <v>495711</v>
      </c>
      <c r="E2" s="118">
        <v>840003148916502</v>
      </c>
      <c r="F2" s="119"/>
      <c r="G2" s="116" t="s">
        <v>762</v>
      </c>
      <c r="H2" s="116" t="s">
        <v>365</v>
      </c>
      <c r="I2" s="91" t="s">
        <v>1076</v>
      </c>
      <c r="J2" s="5">
        <v>46</v>
      </c>
      <c r="O2" s="87">
        <v>102</v>
      </c>
      <c r="P2" s="87">
        <v>107</v>
      </c>
      <c r="Q2" s="87">
        <v>85</v>
      </c>
      <c r="R2" s="30">
        <v>55</v>
      </c>
      <c r="S2" s="87">
        <v>118</v>
      </c>
      <c r="T2" s="87">
        <v>85</v>
      </c>
      <c r="U2" s="87">
        <v>80</v>
      </c>
      <c r="V2" s="87">
        <v>78</v>
      </c>
      <c r="W2" s="87">
        <v>83</v>
      </c>
      <c r="AA2" s="87">
        <v>106</v>
      </c>
      <c r="AB2" s="87">
        <v>106</v>
      </c>
      <c r="AC2" s="75"/>
      <c r="AD2" s="75"/>
      <c r="AE2" s="75">
        <v>76</v>
      </c>
      <c r="AF2" s="75">
        <v>76</v>
      </c>
      <c r="AG2" s="75"/>
      <c r="AH2" s="75"/>
      <c r="AI2" s="75"/>
      <c r="AJ2" s="75"/>
      <c r="AK2" s="75"/>
      <c r="AL2" s="75"/>
      <c r="AM2" s="19">
        <f>SUM(S2:AB2)+SUM(O2:Q2)</f>
        <v>950</v>
      </c>
      <c r="AN2" s="30">
        <f aca="true" t="shared" si="0" ref="AN2:AN33">COUNT(J2:AL2)</f>
        <v>14</v>
      </c>
    </row>
    <row r="3" spans="1:40" ht="15.75" customHeight="1">
      <c r="A3" s="115">
        <v>2</v>
      </c>
      <c r="B3" s="116" t="s">
        <v>60</v>
      </c>
      <c r="C3" s="117" t="s">
        <v>743</v>
      </c>
      <c r="D3" s="117">
        <v>495017</v>
      </c>
      <c r="E3" s="118">
        <v>840003008603292</v>
      </c>
      <c r="F3" s="119"/>
      <c r="G3" s="116" t="s">
        <v>744</v>
      </c>
      <c r="H3" s="116" t="s">
        <v>745</v>
      </c>
      <c r="I3" s="91" t="s">
        <v>746</v>
      </c>
      <c r="J3" s="5">
        <v>35</v>
      </c>
      <c r="N3" s="30">
        <v>69</v>
      </c>
      <c r="O3" s="30">
        <v>63</v>
      </c>
      <c r="P3" s="30">
        <v>63</v>
      </c>
      <c r="Q3" s="30">
        <v>97</v>
      </c>
      <c r="R3" s="30">
        <v>107</v>
      </c>
      <c r="S3" s="30">
        <v>50</v>
      </c>
      <c r="X3" s="30">
        <v>94</v>
      </c>
      <c r="Y3" s="30">
        <v>96</v>
      </c>
      <c r="AM3" s="19">
        <f>SUM(J3:AF3)</f>
        <v>674</v>
      </c>
      <c r="AN3" s="30">
        <f t="shared" si="0"/>
        <v>9</v>
      </c>
    </row>
    <row r="4" spans="1:40" ht="15.75" customHeight="1">
      <c r="A4" s="115">
        <v>3</v>
      </c>
      <c r="B4" s="116" t="s">
        <v>48</v>
      </c>
      <c r="C4" s="117" t="s">
        <v>772</v>
      </c>
      <c r="D4" s="117"/>
      <c r="E4" s="118">
        <v>840003146144572</v>
      </c>
      <c r="F4" s="119">
        <v>43189</v>
      </c>
      <c r="G4" s="116" t="s">
        <v>774</v>
      </c>
      <c r="H4" s="116" t="s">
        <v>371</v>
      </c>
      <c r="I4" s="91" t="s">
        <v>531</v>
      </c>
      <c r="J4" s="5">
        <v>12</v>
      </c>
      <c r="M4" s="30">
        <v>10</v>
      </c>
      <c r="N4" s="30">
        <v>20</v>
      </c>
      <c r="O4" s="87">
        <v>40</v>
      </c>
      <c r="P4" s="87">
        <v>30</v>
      </c>
      <c r="Q4" s="87">
        <v>44</v>
      </c>
      <c r="R4" s="87">
        <v>44</v>
      </c>
      <c r="T4" s="30">
        <v>12</v>
      </c>
      <c r="U4" s="75">
        <v>25</v>
      </c>
      <c r="V4" s="87">
        <v>28</v>
      </c>
      <c r="W4" s="87">
        <v>74</v>
      </c>
      <c r="Z4" s="87">
        <v>82</v>
      </c>
      <c r="AA4" s="87">
        <v>108</v>
      </c>
      <c r="AB4" s="87">
        <v>113</v>
      </c>
      <c r="AC4" s="87">
        <v>94</v>
      </c>
      <c r="AD4" s="75"/>
      <c r="AE4" s="75"/>
      <c r="AF4" s="75"/>
      <c r="AG4" s="75"/>
      <c r="AH4" s="75"/>
      <c r="AI4" s="75"/>
      <c r="AJ4" s="75"/>
      <c r="AK4" s="75"/>
      <c r="AL4" s="75"/>
      <c r="AM4" s="19">
        <f>SUM(V4:AC4)+SUM(O4:R4)</f>
        <v>657</v>
      </c>
      <c r="AN4" s="30">
        <f t="shared" si="0"/>
        <v>15</v>
      </c>
    </row>
    <row r="5" spans="1:40" ht="15.75" customHeight="1">
      <c r="A5" s="115">
        <v>4</v>
      </c>
      <c r="B5" s="116" t="s">
        <v>48</v>
      </c>
      <c r="C5" s="117" t="s">
        <v>601</v>
      </c>
      <c r="D5" s="117">
        <v>394851</v>
      </c>
      <c r="E5" s="118">
        <v>840003015009562</v>
      </c>
      <c r="F5" s="119">
        <v>43175</v>
      </c>
      <c r="G5" s="116" t="s">
        <v>842</v>
      </c>
      <c r="H5" s="116" t="s">
        <v>460</v>
      </c>
      <c r="I5" s="91" t="s">
        <v>843</v>
      </c>
      <c r="J5" s="5">
        <v>52</v>
      </c>
      <c r="K5" s="30">
        <v>44</v>
      </c>
      <c r="L5" s="30">
        <v>46</v>
      </c>
      <c r="N5" s="30">
        <v>100</v>
      </c>
      <c r="O5" s="30">
        <v>74</v>
      </c>
      <c r="P5" s="30">
        <v>74</v>
      </c>
      <c r="T5" s="30">
        <v>78</v>
      </c>
      <c r="U5" s="30">
        <v>78</v>
      </c>
      <c r="V5" s="30">
        <v>85</v>
      </c>
      <c r="W5" s="30">
        <v>25</v>
      </c>
      <c r="AM5" s="19">
        <f>SUM(J5:AD5)</f>
        <v>656</v>
      </c>
      <c r="AN5" s="30">
        <f t="shared" si="0"/>
        <v>10</v>
      </c>
    </row>
    <row r="6" spans="1:40" ht="15.75" customHeight="1">
      <c r="A6" s="115">
        <v>5</v>
      </c>
      <c r="B6" s="116" t="s">
        <v>650</v>
      </c>
      <c r="C6" s="92"/>
      <c r="D6" s="92"/>
      <c r="E6" s="118">
        <v>840003203549844</v>
      </c>
      <c r="F6" s="119"/>
      <c r="G6" s="116" t="s">
        <v>882</v>
      </c>
      <c r="H6" s="116" t="s">
        <v>883</v>
      </c>
      <c r="I6" s="91"/>
      <c r="J6" s="86">
        <v>54</v>
      </c>
      <c r="O6" s="87">
        <v>30</v>
      </c>
      <c r="P6" s="87">
        <v>30</v>
      </c>
      <c r="X6" s="87">
        <v>24</v>
      </c>
      <c r="Y6" s="87">
        <v>80</v>
      </c>
      <c r="AA6" s="87">
        <v>98</v>
      </c>
      <c r="AB6" s="87">
        <v>68</v>
      </c>
      <c r="AE6" s="30">
        <v>20</v>
      </c>
      <c r="AF6" s="30">
        <v>20</v>
      </c>
      <c r="AI6" s="87">
        <v>67</v>
      </c>
      <c r="AK6" s="87">
        <v>50</v>
      </c>
      <c r="AL6" s="87">
        <v>36</v>
      </c>
      <c r="AM6" s="19">
        <f>AI6+AK6+AL6+SUM(J6:AB6)</f>
        <v>537</v>
      </c>
      <c r="AN6" s="30">
        <f t="shared" si="0"/>
        <v>12</v>
      </c>
    </row>
    <row r="7" spans="1:40" ht="15.75" customHeight="1">
      <c r="A7" s="115">
        <v>6</v>
      </c>
      <c r="B7" s="116" t="s">
        <v>11</v>
      </c>
      <c r="C7" s="117" t="s">
        <v>94</v>
      </c>
      <c r="D7" s="117" t="s">
        <v>681</v>
      </c>
      <c r="E7" s="118">
        <v>840003127884863</v>
      </c>
      <c r="F7" s="119">
        <v>43157</v>
      </c>
      <c r="G7" s="116" t="s">
        <v>682</v>
      </c>
      <c r="H7" s="116" t="s">
        <v>111</v>
      </c>
      <c r="I7" s="91" t="s">
        <v>683</v>
      </c>
      <c r="J7" s="5">
        <v>54</v>
      </c>
      <c r="N7" s="30">
        <v>20</v>
      </c>
      <c r="O7" s="30">
        <v>56</v>
      </c>
      <c r="P7" s="30">
        <v>56</v>
      </c>
      <c r="Q7" s="30">
        <v>25</v>
      </c>
      <c r="R7" s="30">
        <v>15</v>
      </c>
      <c r="T7" s="30">
        <v>74</v>
      </c>
      <c r="U7" s="30">
        <v>79</v>
      </c>
      <c r="V7" s="30">
        <v>35</v>
      </c>
      <c r="W7" s="30">
        <v>50</v>
      </c>
      <c r="AE7" s="75"/>
      <c r="AF7" s="75"/>
      <c r="AG7" s="75"/>
      <c r="AH7" s="75"/>
      <c r="AI7" s="75"/>
      <c r="AJ7" s="75"/>
      <c r="AK7" s="75"/>
      <c r="AL7" s="75"/>
      <c r="AM7" s="19">
        <f>SUM(J7:AD7)</f>
        <v>464</v>
      </c>
      <c r="AN7" s="30">
        <f t="shared" si="0"/>
        <v>10</v>
      </c>
    </row>
    <row r="8" spans="1:40" ht="15.75" customHeight="1">
      <c r="A8" s="115">
        <v>7</v>
      </c>
      <c r="B8" s="116" t="s">
        <v>88</v>
      </c>
      <c r="C8" s="117" t="s">
        <v>817</v>
      </c>
      <c r="D8" s="117">
        <v>43965201</v>
      </c>
      <c r="E8" s="118">
        <v>840003203337225</v>
      </c>
      <c r="F8" s="119">
        <v>43185</v>
      </c>
      <c r="G8" s="116" t="s">
        <v>429</v>
      </c>
      <c r="H8" s="116" t="s">
        <v>430</v>
      </c>
      <c r="I8" s="91" t="s">
        <v>818</v>
      </c>
      <c r="K8" s="87">
        <v>40</v>
      </c>
      <c r="L8" s="30">
        <v>18</v>
      </c>
      <c r="M8" s="87">
        <v>26</v>
      </c>
      <c r="T8" s="87">
        <v>50</v>
      </c>
      <c r="U8" s="87">
        <v>50</v>
      </c>
      <c r="V8" s="87">
        <v>38</v>
      </c>
      <c r="W8" s="87">
        <v>38</v>
      </c>
      <c r="AA8" s="87">
        <v>74</v>
      </c>
      <c r="AB8" s="87">
        <v>74</v>
      </c>
      <c r="AG8" s="30">
        <v>18</v>
      </c>
      <c r="AI8" s="87">
        <v>22</v>
      </c>
      <c r="AJ8" s="75">
        <v>20</v>
      </c>
      <c r="AK8" s="87">
        <v>30</v>
      </c>
      <c r="AM8" s="19">
        <f>AK8+AI8+SUM(M8:AB8)+K8</f>
        <v>442</v>
      </c>
      <c r="AN8" s="30">
        <f t="shared" si="0"/>
        <v>13</v>
      </c>
    </row>
    <row r="9" spans="1:40" ht="15.75" customHeight="1">
      <c r="A9" s="115">
        <v>8</v>
      </c>
      <c r="B9" s="116" t="s">
        <v>650</v>
      </c>
      <c r="C9" s="117"/>
      <c r="D9" s="117"/>
      <c r="E9" s="118"/>
      <c r="F9" s="119"/>
      <c r="G9" s="116" t="s">
        <v>1016</v>
      </c>
      <c r="H9" s="116" t="s">
        <v>1017</v>
      </c>
      <c r="I9" s="91" t="s">
        <v>1021</v>
      </c>
      <c r="J9" s="84"/>
      <c r="K9" s="75">
        <v>78</v>
      </c>
      <c r="L9" s="75"/>
      <c r="M9" s="75"/>
      <c r="N9" s="75"/>
      <c r="O9" s="75"/>
      <c r="P9" s="75"/>
      <c r="Q9" s="75"/>
      <c r="R9" s="75"/>
      <c r="S9" s="75"/>
      <c r="T9" s="75">
        <v>94</v>
      </c>
      <c r="U9" s="75">
        <v>94</v>
      </c>
      <c r="V9" s="75">
        <v>75</v>
      </c>
      <c r="W9" s="75">
        <v>95</v>
      </c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19">
        <f>SUM(J9:AF9)</f>
        <v>436</v>
      </c>
      <c r="AN9" s="30">
        <f t="shared" si="0"/>
        <v>5</v>
      </c>
    </row>
    <row r="10" spans="1:40" ht="15.75" customHeight="1">
      <c r="A10" s="115">
        <v>9</v>
      </c>
      <c r="B10" s="116" t="s">
        <v>48</v>
      </c>
      <c r="C10" s="117" t="s">
        <v>823</v>
      </c>
      <c r="D10" s="117" t="s">
        <v>824</v>
      </c>
      <c r="E10" s="118">
        <v>840003143194549</v>
      </c>
      <c r="F10" s="119"/>
      <c r="G10" s="116" t="s">
        <v>825</v>
      </c>
      <c r="H10" s="116" t="s">
        <v>430</v>
      </c>
      <c r="I10" s="91" t="s">
        <v>826</v>
      </c>
      <c r="J10" s="86">
        <v>42</v>
      </c>
      <c r="K10" s="87">
        <v>34</v>
      </c>
      <c r="L10" s="87">
        <v>24</v>
      </c>
      <c r="M10" s="87">
        <v>20</v>
      </c>
      <c r="T10" s="75">
        <v>15</v>
      </c>
      <c r="U10" s="75">
        <v>15</v>
      </c>
      <c r="V10" s="75">
        <v>15</v>
      </c>
      <c r="W10" s="30">
        <v>10</v>
      </c>
      <c r="AA10" s="87">
        <v>24</v>
      </c>
      <c r="AB10" s="87">
        <v>32</v>
      </c>
      <c r="AE10" s="75"/>
      <c r="AF10" s="75"/>
      <c r="AG10" s="87">
        <v>62</v>
      </c>
      <c r="AH10" s="75"/>
      <c r="AI10" s="87">
        <v>38</v>
      </c>
      <c r="AJ10" s="87">
        <v>79</v>
      </c>
      <c r="AK10" s="87">
        <v>77</v>
      </c>
      <c r="AL10" s="75"/>
      <c r="AM10" s="19">
        <f>SUM(AA10:AK10)+SUM(J10:M10)</f>
        <v>432</v>
      </c>
      <c r="AN10" s="30">
        <f t="shared" si="0"/>
        <v>14</v>
      </c>
    </row>
    <row r="11" spans="1:40" s="36" customFormat="1" ht="15.75" customHeight="1" thickBot="1">
      <c r="A11" s="151">
        <v>10</v>
      </c>
      <c r="B11" s="141" t="s">
        <v>739</v>
      </c>
      <c r="C11" s="152"/>
      <c r="D11" s="152"/>
      <c r="E11" s="143">
        <v>840003148241788</v>
      </c>
      <c r="F11" s="144">
        <v>43171</v>
      </c>
      <c r="G11" s="141" t="s">
        <v>865</v>
      </c>
      <c r="H11" s="141" t="s">
        <v>866</v>
      </c>
      <c r="I11" s="145" t="s">
        <v>868</v>
      </c>
      <c r="J11" s="146">
        <v>38</v>
      </c>
      <c r="K11" s="147"/>
      <c r="L11" s="147">
        <v>12</v>
      </c>
      <c r="M11" s="147"/>
      <c r="N11" s="147"/>
      <c r="O11" s="148">
        <v>16</v>
      </c>
      <c r="P11" s="148">
        <v>16</v>
      </c>
      <c r="Q11" s="147"/>
      <c r="R11" s="147"/>
      <c r="S11" s="148">
        <v>12</v>
      </c>
      <c r="T11" s="146">
        <v>32</v>
      </c>
      <c r="U11" s="146">
        <v>32</v>
      </c>
      <c r="V11" s="147"/>
      <c r="W11" s="147"/>
      <c r="X11" s="147"/>
      <c r="Y11" s="147"/>
      <c r="Z11" s="147"/>
      <c r="AA11" s="146">
        <v>67</v>
      </c>
      <c r="AB11" s="146">
        <v>67</v>
      </c>
      <c r="AC11" s="146">
        <v>20</v>
      </c>
      <c r="AD11" s="146">
        <v>67</v>
      </c>
      <c r="AE11" s="146">
        <v>26</v>
      </c>
      <c r="AF11" s="146">
        <v>56</v>
      </c>
      <c r="AG11" s="148"/>
      <c r="AH11" s="148"/>
      <c r="AI11" s="148"/>
      <c r="AJ11" s="148"/>
      <c r="AK11" s="148">
        <v>26</v>
      </c>
      <c r="AL11" s="148"/>
      <c r="AM11" s="153">
        <f>SUM(T11:AF11)+J11</f>
        <v>405</v>
      </c>
      <c r="AN11" s="147">
        <f t="shared" si="0"/>
        <v>14</v>
      </c>
    </row>
    <row r="12" spans="2:40" s="67" customFormat="1" ht="15.75" customHeight="1">
      <c r="B12" s="102" t="s">
        <v>11</v>
      </c>
      <c r="C12" s="103">
        <v>258</v>
      </c>
      <c r="D12" s="103">
        <v>246936</v>
      </c>
      <c r="E12" s="104">
        <v>840003008585304</v>
      </c>
      <c r="F12" s="105">
        <v>43167</v>
      </c>
      <c r="G12" s="102" t="s">
        <v>1107</v>
      </c>
      <c r="H12" s="102" t="s">
        <v>102</v>
      </c>
      <c r="I12" s="77" t="s">
        <v>1108</v>
      </c>
      <c r="J12" s="63"/>
      <c r="K12" s="30"/>
      <c r="L12" s="30">
        <v>38</v>
      </c>
      <c r="M12" s="30"/>
      <c r="N12" s="30"/>
      <c r="O12" s="30"/>
      <c r="P12" s="30"/>
      <c r="Q12" s="30">
        <v>83</v>
      </c>
      <c r="R12" s="30">
        <v>28</v>
      </c>
      <c r="S12" s="30">
        <v>44</v>
      </c>
      <c r="T12" s="30">
        <v>28</v>
      </c>
      <c r="U12" s="30">
        <v>15</v>
      </c>
      <c r="V12" s="30">
        <v>15</v>
      </c>
      <c r="W12" s="30">
        <v>20</v>
      </c>
      <c r="X12" s="30"/>
      <c r="Y12" s="30"/>
      <c r="Z12" s="30"/>
      <c r="AA12" s="30"/>
      <c r="AB12" s="30"/>
      <c r="AC12" s="30"/>
      <c r="AD12" s="30"/>
      <c r="AE12" s="75"/>
      <c r="AF12" s="75"/>
      <c r="AG12" s="75">
        <v>95</v>
      </c>
      <c r="AH12" s="75"/>
      <c r="AI12" s="75"/>
      <c r="AJ12" s="75"/>
      <c r="AK12" s="75"/>
      <c r="AL12" s="75"/>
      <c r="AM12" s="19">
        <f>SUM(J12:AG12)</f>
        <v>366</v>
      </c>
      <c r="AN12" s="30">
        <f t="shared" si="0"/>
        <v>9</v>
      </c>
    </row>
    <row r="13" spans="2:40" ht="15.75" customHeight="1">
      <c r="B13" s="102" t="s">
        <v>1176</v>
      </c>
      <c r="C13" s="103" t="s">
        <v>747</v>
      </c>
      <c r="D13" s="108"/>
      <c r="E13" s="104">
        <v>840003008603291</v>
      </c>
      <c r="F13" s="105"/>
      <c r="G13" s="102" t="s">
        <v>748</v>
      </c>
      <c r="H13" s="102" t="s">
        <v>745</v>
      </c>
      <c r="I13" s="77" t="s">
        <v>749</v>
      </c>
      <c r="J13" s="84">
        <v>50</v>
      </c>
      <c r="K13" s="75"/>
      <c r="L13" s="75"/>
      <c r="M13" s="75"/>
      <c r="N13" s="75">
        <v>95</v>
      </c>
      <c r="O13" s="75">
        <v>30</v>
      </c>
      <c r="P13" s="75">
        <v>36</v>
      </c>
      <c r="Q13" s="75">
        <v>30</v>
      </c>
      <c r="R13" s="75">
        <v>30</v>
      </c>
      <c r="S13" s="75">
        <v>70</v>
      </c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109">
        <f>SUM(J13:AF13)</f>
        <v>341</v>
      </c>
      <c r="AN13" s="30">
        <f t="shared" si="0"/>
        <v>7</v>
      </c>
    </row>
    <row r="14" spans="2:40" ht="15.75" customHeight="1">
      <c r="B14" s="6" t="s">
        <v>73</v>
      </c>
      <c r="C14" s="7" t="s">
        <v>673</v>
      </c>
      <c r="D14" s="7" t="s">
        <v>674</v>
      </c>
      <c r="E14" s="8">
        <v>840003203337221</v>
      </c>
      <c r="F14" s="9">
        <v>43174</v>
      </c>
      <c r="G14" s="6" t="s">
        <v>675</v>
      </c>
      <c r="H14" s="6" t="s">
        <v>676</v>
      </c>
      <c r="I14" s="10" t="s">
        <v>677</v>
      </c>
      <c r="J14" s="86">
        <v>25</v>
      </c>
      <c r="K14" s="87">
        <v>30</v>
      </c>
      <c r="L14" s="87">
        <v>15</v>
      </c>
      <c r="M14" s="75">
        <v>15</v>
      </c>
      <c r="Q14" s="30">
        <v>12</v>
      </c>
      <c r="R14" s="75">
        <v>12</v>
      </c>
      <c r="S14" s="87">
        <v>20</v>
      </c>
      <c r="T14" s="87">
        <v>32</v>
      </c>
      <c r="U14" s="87">
        <v>32</v>
      </c>
      <c r="AA14" s="87">
        <v>35</v>
      </c>
      <c r="AB14" s="87">
        <v>35</v>
      </c>
      <c r="AC14" s="75"/>
      <c r="AD14" s="75"/>
      <c r="AE14" s="75"/>
      <c r="AF14" s="75"/>
      <c r="AG14" s="75"/>
      <c r="AH14" s="87">
        <f>26+35</f>
        <v>61</v>
      </c>
      <c r="AI14" s="75"/>
      <c r="AJ14" s="75"/>
      <c r="AK14" s="87">
        <v>56</v>
      </c>
      <c r="AL14" s="75"/>
      <c r="AM14" s="19">
        <f>SUM(S14:AK14)+J14+K14+L14</f>
        <v>341</v>
      </c>
      <c r="AN14" s="30">
        <f t="shared" si="0"/>
        <v>13</v>
      </c>
    </row>
    <row r="15" spans="2:40" ht="15.75" customHeight="1">
      <c r="B15" s="6" t="s">
        <v>60</v>
      </c>
      <c r="C15" s="7" t="s">
        <v>881</v>
      </c>
      <c r="E15" s="8">
        <v>840003203549845</v>
      </c>
      <c r="F15" s="9"/>
      <c r="G15" s="6" t="s">
        <v>882</v>
      </c>
      <c r="H15" s="6" t="s">
        <v>883</v>
      </c>
      <c r="I15" s="10"/>
      <c r="J15" s="5">
        <v>42</v>
      </c>
      <c r="L15" s="30">
        <v>50</v>
      </c>
      <c r="M15" s="30">
        <v>32</v>
      </c>
      <c r="N15" s="30">
        <v>84</v>
      </c>
      <c r="Q15" s="30">
        <v>20</v>
      </c>
      <c r="R15" s="30">
        <v>20</v>
      </c>
      <c r="S15" s="30">
        <v>42</v>
      </c>
      <c r="AC15" s="30">
        <v>26</v>
      </c>
      <c r="AE15" s="75"/>
      <c r="AF15" s="75"/>
      <c r="AG15" s="75"/>
      <c r="AH15" s="75"/>
      <c r="AI15" s="75"/>
      <c r="AJ15" s="75"/>
      <c r="AK15" s="75"/>
      <c r="AL15" s="75"/>
      <c r="AM15" s="19">
        <f>SUM(J15:AF15)</f>
        <v>316</v>
      </c>
      <c r="AN15" s="30">
        <f t="shared" si="0"/>
        <v>8</v>
      </c>
    </row>
    <row r="16" spans="2:40" ht="15.75" customHeight="1">
      <c r="B16" s="6" t="s">
        <v>69</v>
      </c>
      <c r="C16" s="7" t="s">
        <v>877</v>
      </c>
      <c r="D16" s="7" t="s">
        <v>878</v>
      </c>
      <c r="E16" s="8">
        <v>840003142294905</v>
      </c>
      <c r="F16" s="9">
        <v>43161</v>
      </c>
      <c r="G16" s="6" t="s">
        <v>576</v>
      </c>
      <c r="H16" s="6" t="s">
        <v>582</v>
      </c>
      <c r="I16" s="10" t="s">
        <v>706</v>
      </c>
      <c r="J16" s="86">
        <v>21</v>
      </c>
      <c r="K16" s="30">
        <v>12</v>
      </c>
      <c r="T16" s="87">
        <v>24</v>
      </c>
      <c r="U16" s="87">
        <v>24</v>
      </c>
      <c r="V16" s="87">
        <v>38</v>
      </c>
      <c r="W16" s="87">
        <v>38</v>
      </c>
      <c r="AA16" s="87">
        <v>35</v>
      </c>
      <c r="AB16" s="87">
        <v>30</v>
      </c>
      <c r="AG16" s="87">
        <v>25</v>
      </c>
      <c r="AI16" s="75">
        <v>16</v>
      </c>
      <c r="AJ16" s="87">
        <v>44</v>
      </c>
      <c r="AK16" s="87">
        <v>32</v>
      </c>
      <c r="AM16" s="19">
        <f>SUM(T16:AG16)+J16+AJ16+AK16</f>
        <v>311</v>
      </c>
      <c r="AN16" s="30">
        <f t="shared" si="0"/>
        <v>12</v>
      </c>
    </row>
    <row r="17" spans="2:40" ht="15.75" customHeight="1">
      <c r="B17" s="6" t="s">
        <v>69</v>
      </c>
      <c r="C17" s="7" t="s">
        <v>766</v>
      </c>
      <c r="D17" s="7">
        <v>4276152</v>
      </c>
      <c r="E17" s="8">
        <v>840003200173937</v>
      </c>
      <c r="F17" s="9">
        <v>43167</v>
      </c>
      <c r="G17" s="6" t="s">
        <v>368</v>
      </c>
      <c r="H17" s="6" t="s">
        <v>350</v>
      </c>
      <c r="I17" s="10" t="s">
        <v>754</v>
      </c>
      <c r="J17" s="86">
        <v>25</v>
      </c>
      <c r="L17" s="87">
        <v>20</v>
      </c>
      <c r="T17" s="87">
        <v>40</v>
      </c>
      <c r="U17" s="87">
        <v>40</v>
      </c>
      <c r="V17" s="87">
        <v>25</v>
      </c>
      <c r="W17" s="87">
        <v>25</v>
      </c>
      <c r="Z17" s="87">
        <v>16</v>
      </c>
      <c r="AA17" s="75">
        <v>15</v>
      </c>
      <c r="AB17" s="30">
        <v>15</v>
      </c>
      <c r="AE17" s="87">
        <v>44</v>
      </c>
      <c r="AF17" s="87">
        <v>30</v>
      </c>
      <c r="AG17" s="87">
        <v>38</v>
      </c>
      <c r="AH17" s="75"/>
      <c r="AI17" s="75"/>
      <c r="AJ17" s="75"/>
      <c r="AK17" s="75"/>
      <c r="AL17" s="75"/>
      <c r="AM17" s="19">
        <f>SUM(AE17:AG17)+SUM(J17:Z17)</f>
        <v>303</v>
      </c>
      <c r="AN17" s="30">
        <f t="shared" si="0"/>
        <v>12</v>
      </c>
    </row>
    <row r="18" spans="2:40" ht="15" customHeight="1">
      <c r="B18" s="6" t="s">
        <v>17</v>
      </c>
      <c r="C18" s="7" t="s">
        <v>170</v>
      </c>
      <c r="E18" s="8">
        <v>840003004438630</v>
      </c>
      <c r="F18" s="9">
        <v>43161</v>
      </c>
      <c r="G18" s="6" t="s">
        <v>719</v>
      </c>
      <c r="H18" s="6" t="s">
        <v>720</v>
      </c>
      <c r="I18" s="10" t="s">
        <v>721</v>
      </c>
      <c r="J18" s="5">
        <v>21</v>
      </c>
      <c r="N18" s="30">
        <v>15</v>
      </c>
      <c r="O18" s="30">
        <v>12</v>
      </c>
      <c r="P18" s="30">
        <v>22</v>
      </c>
      <c r="Q18" s="30">
        <v>25</v>
      </c>
      <c r="R18" s="30">
        <v>30</v>
      </c>
      <c r="S18" s="30">
        <v>35</v>
      </c>
      <c r="X18" s="30">
        <v>25</v>
      </c>
      <c r="Y18" s="30">
        <v>25</v>
      </c>
      <c r="AL18" s="30">
        <v>78</v>
      </c>
      <c r="AM18" s="19">
        <f>SUM(J18:AL18)</f>
        <v>288</v>
      </c>
      <c r="AN18" s="30">
        <f t="shared" si="0"/>
        <v>10</v>
      </c>
    </row>
    <row r="19" spans="2:40" ht="15.75" customHeight="1">
      <c r="B19" s="6" t="s">
        <v>17</v>
      </c>
      <c r="C19" s="7" t="s">
        <v>801</v>
      </c>
      <c r="D19" s="7">
        <v>3488580</v>
      </c>
      <c r="E19" s="8">
        <v>840003139032294</v>
      </c>
      <c r="F19" s="9">
        <v>43172</v>
      </c>
      <c r="G19" s="6" t="s">
        <v>803</v>
      </c>
      <c r="H19" s="6" t="s">
        <v>804</v>
      </c>
      <c r="I19" s="10" t="s">
        <v>805</v>
      </c>
      <c r="J19" s="5">
        <v>35</v>
      </c>
      <c r="K19" s="30">
        <v>34</v>
      </c>
      <c r="M19" s="30">
        <v>38</v>
      </c>
      <c r="N19" s="30">
        <v>15</v>
      </c>
      <c r="AE19" s="30">
        <v>80</v>
      </c>
      <c r="AF19" s="30">
        <v>44</v>
      </c>
      <c r="AG19" s="30">
        <v>24</v>
      </c>
      <c r="AJ19" s="30">
        <v>16</v>
      </c>
      <c r="AM19" s="19">
        <f>SUM(J19:AJ19)</f>
        <v>286</v>
      </c>
      <c r="AN19" s="30">
        <f t="shared" si="0"/>
        <v>8</v>
      </c>
    </row>
    <row r="20" spans="2:40" ht="15.75" customHeight="1">
      <c r="B20" s="6" t="s">
        <v>88</v>
      </c>
      <c r="C20" s="7">
        <v>1808</v>
      </c>
      <c r="D20" s="7">
        <v>43962653</v>
      </c>
      <c r="E20" s="8">
        <v>840003144447343</v>
      </c>
      <c r="F20" s="9">
        <v>43179</v>
      </c>
      <c r="G20" s="6" t="s">
        <v>690</v>
      </c>
      <c r="H20" s="6" t="s">
        <v>131</v>
      </c>
      <c r="I20" s="10" t="s">
        <v>691</v>
      </c>
      <c r="J20" s="5">
        <v>20</v>
      </c>
      <c r="K20" s="87">
        <v>25</v>
      </c>
      <c r="L20" s="30">
        <v>15</v>
      </c>
      <c r="S20" s="87">
        <v>25</v>
      </c>
      <c r="T20" s="87">
        <v>20</v>
      </c>
      <c r="U20" s="87">
        <v>35</v>
      </c>
      <c r="V20" s="87">
        <v>25</v>
      </c>
      <c r="W20" s="87">
        <v>25</v>
      </c>
      <c r="AA20" s="87">
        <v>36</v>
      </c>
      <c r="AB20" s="87">
        <v>27</v>
      </c>
      <c r="AI20" s="87">
        <v>32</v>
      </c>
      <c r="AJ20" s="87">
        <v>35</v>
      </c>
      <c r="AM20" s="19">
        <f>SUM(S20:AJ20)+K20</f>
        <v>285</v>
      </c>
      <c r="AN20" s="30">
        <f t="shared" si="0"/>
        <v>12</v>
      </c>
    </row>
    <row r="21" spans="2:40" ht="15.75" customHeight="1">
      <c r="B21" s="6" t="s">
        <v>48</v>
      </c>
      <c r="C21" s="7" t="s">
        <v>791</v>
      </c>
      <c r="D21" s="7">
        <v>395248</v>
      </c>
      <c r="E21" s="8">
        <v>840003004457761</v>
      </c>
      <c r="F21" s="9">
        <v>43162</v>
      </c>
      <c r="G21" s="6" t="s">
        <v>792</v>
      </c>
      <c r="H21" s="6" t="s">
        <v>793</v>
      </c>
      <c r="I21" s="10" t="s">
        <v>794</v>
      </c>
      <c r="J21" s="86">
        <v>28</v>
      </c>
      <c r="N21" s="87">
        <v>15</v>
      </c>
      <c r="O21" s="87">
        <v>12</v>
      </c>
      <c r="P21" s="87">
        <v>12</v>
      </c>
      <c r="Q21" s="75">
        <v>12</v>
      </c>
      <c r="R21" s="75">
        <v>12</v>
      </c>
      <c r="S21" s="30">
        <v>6</v>
      </c>
      <c r="X21" s="87">
        <v>25</v>
      </c>
      <c r="Y21" s="87">
        <v>46</v>
      </c>
      <c r="AC21" s="87">
        <v>30</v>
      </c>
      <c r="AD21" s="87">
        <v>38</v>
      </c>
      <c r="AE21" s="87">
        <v>38</v>
      </c>
      <c r="AF21" s="87">
        <v>38</v>
      </c>
      <c r="AG21" s="75"/>
      <c r="AH21" s="75"/>
      <c r="AI21" s="75"/>
      <c r="AJ21" s="75"/>
      <c r="AK21" s="75"/>
      <c r="AL21" s="75"/>
      <c r="AM21" s="19">
        <f>SUM(X21:AF21)+SUM(J21:P21)</f>
        <v>282</v>
      </c>
      <c r="AN21" s="30">
        <f t="shared" si="0"/>
        <v>13</v>
      </c>
    </row>
    <row r="22" spans="2:40" ht="15.75" customHeight="1">
      <c r="B22" s="6" t="s">
        <v>17</v>
      </c>
      <c r="C22" s="7" t="s">
        <v>728</v>
      </c>
      <c r="D22" s="7">
        <v>3478570</v>
      </c>
      <c r="E22" s="8">
        <v>840003151992343</v>
      </c>
      <c r="F22" s="9">
        <v>43164</v>
      </c>
      <c r="G22" s="6" t="s">
        <v>272</v>
      </c>
      <c r="H22" s="6" t="s">
        <v>729</v>
      </c>
      <c r="I22" s="10" t="s">
        <v>730</v>
      </c>
      <c r="J22" s="5">
        <v>32</v>
      </c>
      <c r="N22" s="30">
        <v>20</v>
      </c>
      <c r="T22" s="30">
        <v>20</v>
      </c>
      <c r="U22" s="30">
        <v>20</v>
      </c>
      <c r="AA22" s="30">
        <v>50</v>
      </c>
      <c r="AB22" s="30">
        <v>50</v>
      </c>
      <c r="AG22" s="30">
        <v>40</v>
      </c>
      <c r="AK22" s="30">
        <v>35</v>
      </c>
      <c r="AM22" s="19">
        <f>SUM(J22:AL22)</f>
        <v>267</v>
      </c>
      <c r="AN22" s="30">
        <f t="shared" si="0"/>
        <v>8</v>
      </c>
    </row>
    <row r="23" spans="2:40" ht="15.75" customHeight="1">
      <c r="B23" s="6" t="s">
        <v>60</v>
      </c>
      <c r="C23" s="7" t="s">
        <v>798</v>
      </c>
      <c r="D23" s="7">
        <v>491843</v>
      </c>
      <c r="E23" s="8">
        <v>840003142294904</v>
      </c>
      <c r="F23" s="9">
        <v>43157</v>
      </c>
      <c r="G23" s="6" t="s">
        <v>576</v>
      </c>
      <c r="H23" s="6" t="s">
        <v>582</v>
      </c>
      <c r="I23" s="10" t="s">
        <v>799</v>
      </c>
      <c r="J23" s="86">
        <v>25</v>
      </c>
      <c r="K23" s="30">
        <v>12</v>
      </c>
      <c r="S23" s="30">
        <v>6</v>
      </c>
      <c r="T23" s="87">
        <v>20</v>
      </c>
      <c r="U23" s="87">
        <v>20</v>
      </c>
      <c r="V23" s="75">
        <v>12</v>
      </c>
      <c r="W23" s="87">
        <v>20</v>
      </c>
      <c r="AA23" s="87">
        <v>24</v>
      </c>
      <c r="AB23" s="87">
        <v>24</v>
      </c>
      <c r="AG23" s="87">
        <v>25</v>
      </c>
      <c r="AI23" s="87">
        <v>26</v>
      </c>
      <c r="AJ23" s="87">
        <v>44</v>
      </c>
      <c r="AK23" s="87">
        <v>32</v>
      </c>
      <c r="AM23" s="19">
        <f>SUM(W23:AK23)+U23+T23+J23</f>
        <v>260</v>
      </c>
      <c r="AN23" s="30">
        <f t="shared" si="0"/>
        <v>13</v>
      </c>
    </row>
    <row r="24" spans="2:40" ht="15.75" customHeight="1">
      <c r="B24" s="6" t="s">
        <v>650</v>
      </c>
      <c r="E24" s="8">
        <v>840003144182798</v>
      </c>
      <c r="F24" s="9">
        <v>43160</v>
      </c>
      <c r="G24" s="6" t="s">
        <v>171</v>
      </c>
      <c r="H24" s="6" t="s">
        <v>172</v>
      </c>
      <c r="I24" s="10"/>
      <c r="J24" s="86">
        <v>35</v>
      </c>
      <c r="L24" s="87">
        <v>16</v>
      </c>
      <c r="N24" s="75">
        <v>10</v>
      </c>
      <c r="O24" s="30">
        <v>10</v>
      </c>
      <c r="P24" s="30">
        <v>6</v>
      </c>
      <c r="AC24" s="87">
        <v>25</v>
      </c>
      <c r="AE24" s="87">
        <v>16</v>
      </c>
      <c r="AF24" s="87">
        <v>16</v>
      </c>
      <c r="AG24" s="87">
        <v>40</v>
      </c>
      <c r="AH24" s="87">
        <v>48</v>
      </c>
      <c r="AI24" s="87">
        <v>16</v>
      </c>
      <c r="AJ24" s="87">
        <v>30</v>
      </c>
      <c r="AK24" s="87">
        <v>15</v>
      </c>
      <c r="AM24" s="19">
        <f>SUM(AC24:AK24)+J24+L24</f>
        <v>257</v>
      </c>
      <c r="AN24" s="30">
        <f t="shared" si="0"/>
        <v>13</v>
      </c>
    </row>
    <row r="25" spans="2:40" ht="15.75" customHeight="1">
      <c r="B25" s="6" t="s">
        <v>73</v>
      </c>
      <c r="C25" s="7" t="s">
        <v>688</v>
      </c>
      <c r="D25" s="7" t="s">
        <v>689</v>
      </c>
      <c r="E25" s="8">
        <v>840003144182783</v>
      </c>
      <c r="F25" s="9">
        <v>43164</v>
      </c>
      <c r="G25" s="6" t="s">
        <v>53</v>
      </c>
      <c r="H25" s="6" t="s">
        <v>131</v>
      </c>
      <c r="I25" s="10"/>
      <c r="J25" s="86">
        <v>15</v>
      </c>
      <c r="T25" s="87">
        <v>20</v>
      </c>
      <c r="U25" s="87">
        <v>20</v>
      </c>
      <c r="V25" s="87">
        <v>25</v>
      </c>
      <c r="W25" s="87">
        <v>25</v>
      </c>
      <c r="AC25" s="87">
        <v>30</v>
      </c>
      <c r="AE25" s="87">
        <v>25</v>
      </c>
      <c r="AF25" s="87">
        <v>32</v>
      </c>
      <c r="AG25" s="87">
        <v>26</v>
      </c>
      <c r="AI25" s="87">
        <v>38</v>
      </c>
      <c r="AJ25" s="30">
        <v>12</v>
      </c>
      <c r="AM25" s="19">
        <f>SUM(J25:AI25)</f>
        <v>256</v>
      </c>
      <c r="AN25" s="30">
        <f t="shared" si="0"/>
        <v>11</v>
      </c>
    </row>
    <row r="26" spans="2:40" ht="15.75" customHeight="1">
      <c r="B26" s="6" t="s">
        <v>650</v>
      </c>
      <c r="C26" s="7" t="s">
        <v>852</v>
      </c>
      <c r="E26" s="8">
        <v>840003136906468</v>
      </c>
      <c r="F26" s="9">
        <v>43180</v>
      </c>
      <c r="G26" s="6" t="s">
        <v>480</v>
      </c>
      <c r="H26" s="6" t="s">
        <v>476</v>
      </c>
      <c r="I26" s="10"/>
      <c r="J26" s="5">
        <v>55</v>
      </c>
      <c r="N26" s="30">
        <v>25</v>
      </c>
      <c r="O26" s="30">
        <v>20</v>
      </c>
      <c r="P26" s="30">
        <v>24</v>
      </c>
      <c r="Q26" s="30">
        <v>20</v>
      </c>
      <c r="R26" s="30">
        <v>20</v>
      </c>
      <c r="S26" s="30">
        <v>30</v>
      </c>
      <c r="X26" s="30">
        <v>40</v>
      </c>
      <c r="Y26" s="30">
        <v>20</v>
      </c>
      <c r="AE26" s="75"/>
      <c r="AF26" s="75"/>
      <c r="AG26" s="75"/>
      <c r="AH26" s="75"/>
      <c r="AI26" s="75"/>
      <c r="AJ26" s="75"/>
      <c r="AK26" s="75"/>
      <c r="AL26" s="75"/>
      <c r="AM26" s="19">
        <f>SUM(J26:AF26)</f>
        <v>254</v>
      </c>
      <c r="AN26" s="30">
        <f t="shared" si="0"/>
        <v>9</v>
      </c>
    </row>
    <row r="27" spans="2:40" ht="15.75" customHeight="1">
      <c r="B27" s="6" t="s">
        <v>199</v>
      </c>
      <c r="C27" s="7" t="s">
        <v>662</v>
      </c>
      <c r="D27" s="7" t="s">
        <v>663</v>
      </c>
      <c r="E27" s="8">
        <v>840003202577611</v>
      </c>
      <c r="F27" s="9">
        <v>43136</v>
      </c>
      <c r="G27" s="6" t="s">
        <v>660</v>
      </c>
      <c r="H27" s="6" t="s">
        <v>43</v>
      </c>
      <c r="I27" s="10" t="s">
        <v>661</v>
      </c>
      <c r="J27" s="5">
        <v>32</v>
      </c>
      <c r="L27" s="30">
        <v>26</v>
      </c>
      <c r="O27" s="30">
        <v>26</v>
      </c>
      <c r="P27" s="30">
        <v>26</v>
      </c>
      <c r="Q27" s="30">
        <v>26</v>
      </c>
      <c r="R27" s="30">
        <v>26</v>
      </c>
      <c r="S27" s="30">
        <v>26</v>
      </c>
      <c r="V27" s="30">
        <v>32</v>
      </c>
      <c r="W27" s="30">
        <v>32</v>
      </c>
      <c r="AE27" s="75"/>
      <c r="AF27" s="75"/>
      <c r="AG27" s="75"/>
      <c r="AH27" s="75"/>
      <c r="AI27" s="75"/>
      <c r="AJ27" s="75"/>
      <c r="AK27" s="75"/>
      <c r="AL27" s="75"/>
      <c r="AM27" s="19">
        <f>SUM(J27:AF27)</f>
        <v>252</v>
      </c>
      <c r="AN27" s="30">
        <f t="shared" si="0"/>
        <v>9</v>
      </c>
    </row>
    <row r="28" spans="2:40" ht="15.75" customHeight="1">
      <c r="B28" s="6" t="s">
        <v>60</v>
      </c>
      <c r="C28" s="7" t="s">
        <v>861</v>
      </c>
      <c r="D28" s="7">
        <v>493682</v>
      </c>
      <c r="E28" s="8">
        <v>840003144447773</v>
      </c>
      <c r="F28" s="9">
        <v>43160</v>
      </c>
      <c r="G28" s="6" t="s">
        <v>370</v>
      </c>
      <c r="H28" s="6" t="s">
        <v>512</v>
      </c>
      <c r="I28" s="10" t="s">
        <v>862</v>
      </c>
      <c r="J28" s="5">
        <v>42</v>
      </c>
      <c r="L28" s="30">
        <v>25</v>
      </c>
      <c r="N28" s="30">
        <v>20</v>
      </c>
      <c r="O28" s="30">
        <v>28</v>
      </c>
      <c r="P28" s="30">
        <v>28</v>
      </c>
      <c r="Q28" s="30">
        <v>14</v>
      </c>
      <c r="R28" s="30">
        <v>7</v>
      </c>
      <c r="S28" s="30">
        <v>32</v>
      </c>
      <c r="X28" s="30">
        <v>16</v>
      </c>
      <c r="Y28" s="30">
        <v>24</v>
      </c>
      <c r="AE28" s="75"/>
      <c r="AF28" s="75"/>
      <c r="AG28" s="75"/>
      <c r="AH28" s="75"/>
      <c r="AI28" s="75"/>
      <c r="AJ28" s="75"/>
      <c r="AK28" s="75"/>
      <c r="AL28" s="75"/>
      <c r="AM28" s="19">
        <f>SUM(J28:AD28)</f>
        <v>236</v>
      </c>
      <c r="AN28" s="30">
        <f t="shared" si="0"/>
        <v>10</v>
      </c>
    </row>
    <row r="29" spans="2:40" ht="15.75" customHeight="1">
      <c r="B29" s="6" t="s">
        <v>11</v>
      </c>
      <c r="C29" s="7" t="s">
        <v>766</v>
      </c>
      <c r="E29" s="8">
        <v>840003004438631</v>
      </c>
      <c r="F29" s="9">
        <v>43173</v>
      </c>
      <c r="G29" s="6" t="s">
        <v>896</v>
      </c>
      <c r="H29" s="6" t="s">
        <v>897</v>
      </c>
      <c r="I29" s="10" t="s">
        <v>898</v>
      </c>
      <c r="J29" s="5">
        <v>45</v>
      </c>
      <c r="N29" s="30">
        <v>16</v>
      </c>
      <c r="O29" s="30">
        <v>40</v>
      </c>
      <c r="P29" s="30">
        <v>40</v>
      </c>
      <c r="Q29" s="30">
        <v>12</v>
      </c>
      <c r="R29" s="30">
        <v>12</v>
      </c>
      <c r="S29" s="30">
        <v>16</v>
      </c>
      <c r="X29" s="30">
        <v>25</v>
      </c>
      <c r="Y29" s="30">
        <v>25</v>
      </c>
      <c r="AE29" s="75"/>
      <c r="AF29" s="75"/>
      <c r="AG29" s="75"/>
      <c r="AH29" s="75"/>
      <c r="AI29" s="75"/>
      <c r="AJ29" s="75"/>
      <c r="AK29" s="75"/>
      <c r="AL29" s="75"/>
      <c r="AM29" s="19">
        <f>SUM(J29:AF29)</f>
        <v>231</v>
      </c>
      <c r="AN29" s="30">
        <f t="shared" si="0"/>
        <v>9</v>
      </c>
    </row>
    <row r="30" spans="2:40" ht="15.75" customHeight="1">
      <c r="B30" s="6" t="s">
        <v>88</v>
      </c>
      <c r="C30" s="7" t="s">
        <v>829</v>
      </c>
      <c r="D30" s="7">
        <v>43953881</v>
      </c>
      <c r="F30" s="9">
        <v>43160</v>
      </c>
      <c r="G30" s="6" t="s">
        <v>415</v>
      </c>
      <c r="H30" s="6" t="s">
        <v>830</v>
      </c>
      <c r="I30" s="10" t="s">
        <v>709</v>
      </c>
      <c r="J30" s="5">
        <v>24</v>
      </c>
      <c r="T30" s="30">
        <v>35</v>
      </c>
      <c r="U30" s="30">
        <v>20</v>
      </c>
      <c r="AA30" s="30">
        <v>55</v>
      </c>
      <c r="AB30" s="30">
        <v>55</v>
      </c>
      <c r="AG30" s="30">
        <v>40</v>
      </c>
      <c r="AM30" s="19">
        <f>SUM(J30:AG30)</f>
        <v>229</v>
      </c>
      <c r="AN30" s="30">
        <f t="shared" si="0"/>
        <v>6</v>
      </c>
    </row>
    <row r="31" spans="2:40" ht="15.75" customHeight="1">
      <c r="B31" s="95" t="s">
        <v>39</v>
      </c>
      <c r="C31" s="96">
        <v>818</v>
      </c>
      <c r="D31" s="96" t="s">
        <v>694</v>
      </c>
      <c r="E31" s="97">
        <v>840003141345223</v>
      </c>
      <c r="F31" s="98">
        <v>43193</v>
      </c>
      <c r="G31" s="95" t="s">
        <v>53</v>
      </c>
      <c r="H31" s="95" t="s">
        <v>142</v>
      </c>
      <c r="I31" s="10" t="s">
        <v>83</v>
      </c>
      <c r="J31" s="63">
        <v>64</v>
      </c>
      <c r="L31" s="30">
        <v>20</v>
      </c>
      <c r="M31" s="30">
        <v>22</v>
      </c>
      <c r="N31" s="30">
        <v>26</v>
      </c>
      <c r="O31" s="30">
        <v>16</v>
      </c>
      <c r="P31" s="30">
        <v>16</v>
      </c>
      <c r="X31" s="30">
        <v>38</v>
      </c>
      <c r="Y31" s="30">
        <v>24</v>
      </c>
      <c r="AE31" s="75"/>
      <c r="AF31" s="75"/>
      <c r="AG31" s="75"/>
      <c r="AH31" s="75"/>
      <c r="AI31" s="75"/>
      <c r="AJ31" s="75"/>
      <c r="AK31" s="75"/>
      <c r="AL31" s="75"/>
      <c r="AM31" s="19">
        <f>SUM(J31:AF31)</f>
        <v>226</v>
      </c>
      <c r="AN31" s="30">
        <f t="shared" si="0"/>
        <v>8</v>
      </c>
    </row>
    <row r="32" spans="2:40" ht="15.75" customHeight="1">
      <c r="B32" s="6" t="s">
        <v>69</v>
      </c>
      <c r="C32" s="7" t="s">
        <v>763</v>
      </c>
      <c r="D32" s="7">
        <v>4278059</v>
      </c>
      <c r="E32" s="8">
        <v>840003144447728</v>
      </c>
      <c r="F32" s="9">
        <v>43175</v>
      </c>
      <c r="G32" s="6" t="s">
        <v>313</v>
      </c>
      <c r="H32" s="6" t="s">
        <v>764</v>
      </c>
      <c r="I32" s="10" t="s">
        <v>765</v>
      </c>
      <c r="J32" s="5">
        <v>46</v>
      </c>
      <c r="O32" s="30">
        <v>20</v>
      </c>
      <c r="P32" s="30">
        <v>20</v>
      </c>
      <c r="Q32" s="30">
        <v>22</v>
      </c>
      <c r="R32" s="30">
        <v>22</v>
      </c>
      <c r="S32" s="30">
        <v>20</v>
      </c>
      <c r="X32" s="30">
        <v>38</v>
      </c>
      <c r="Y32" s="30">
        <v>38</v>
      </c>
      <c r="AE32" s="75"/>
      <c r="AF32" s="75"/>
      <c r="AG32" s="75"/>
      <c r="AH32" s="75"/>
      <c r="AI32" s="75"/>
      <c r="AJ32" s="75"/>
      <c r="AK32" s="75"/>
      <c r="AL32" s="75"/>
      <c r="AM32" s="19">
        <f>SUM(J32:AF32)</f>
        <v>226</v>
      </c>
      <c r="AN32" s="30">
        <f t="shared" si="0"/>
        <v>8</v>
      </c>
    </row>
    <row r="33" spans="2:40" ht="15.75" customHeight="1">
      <c r="B33" s="6" t="s">
        <v>17</v>
      </c>
      <c r="E33" s="8">
        <v>840003133282789</v>
      </c>
      <c r="F33" s="9">
        <v>43189</v>
      </c>
      <c r="G33" s="6" t="s">
        <v>771</v>
      </c>
      <c r="H33" s="6" t="s">
        <v>764</v>
      </c>
      <c r="I33" s="10" t="s">
        <v>769</v>
      </c>
      <c r="O33" s="30">
        <v>38</v>
      </c>
      <c r="P33" s="30">
        <v>38</v>
      </c>
      <c r="Q33" s="30">
        <v>34</v>
      </c>
      <c r="R33" s="30">
        <v>20</v>
      </c>
      <c r="T33" s="30">
        <v>25</v>
      </c>
      <c r="U33" s="30">
        <v>25</v>
      </c>
      <c r="V33" s="30">
        <v>30</v>
      </c>
      <c r="W33" s="30">
        <v>16</v>
      </c>
      <c r="AE33" s="75"/>
      <c r="AF33" s="75"/>
      <c r="AG33" s="75"/>
      <c r="AH33" s="75"/>
      <c r="AI33" s="75"/>
      <c r="AJ33" s="75"/>
      <c r="AK33" s="75"/>
      <c r="AL33" s="75"/>
      <c r="AM33" s="19">
        <f>SUM(J33:AF33)</f>
        <v>226</v>
      </c>
      <c r="AN33" s="30">
        <f t="shared" si="0"/>
        <v>8</v>
      </c>
    </row>
    <row r="34" spans="2:40" ht="15.75" customHeight="1">
      <c r="B34" s="6" t="s">
        <v>650</v>
      </c>
      <c r="E34" s="8">
        <v>840003124744761</v>
      </c>
      <c r="F34" s="9">
        <v>43149</v>
      </c>
      <c r="G34" s="6" t="s">
        <v>715</v>
      </c>
      <c r="H34" s="6" t="s">
        <v>713</v>
      </c>
      <c r="I34" s="10" t="s">
        <v>714</v>
      </c>
      <c r="J34" s="5">
        <v>21</v>
      </c>
      <c r="L34" s="30">
        <v>24</v>
      </c>
      <c r="M34" s="30">
        <v>12</v>
      </c>
      <c r="O34" s="30">
        <v>24</v>
      </c>
      <c r="P34" s="30">
        <v>24</v>
      </c>
      <c r="V34" s="30">
        <v>30</v>
      </c>
      <c r="W34" s="30">
        <v>30</v>
      </c>
      <c r="AD34" s="30">
        <v>60</v>
      </c>
      <c r="AE34" s="75"/>
      <c r="AF34" s="75"/>
      <c r="AG34" s="75"/>
      <c r="AH34" s="75"/>
      <c r="AI34" s="75"/>
      <c r="AJ34" s="75"/>
      <c r="AK34" s="75"/>
      <c r="AL34" s="75"/>
      <c r="AM34" s="19">
        <f>SUM(J34:AF34)</f>
        <v>225</v>
      </c>
      <c r="AN34" s="30">
        <f aca="true" t="shared" si="1" ref="AN34:AN65">COUNT(J34:AL34)</f>
        <v>8</v>
      </c>
    </row>
    <row r="35" spans="2:40" ht="15" customHeight="1">
      <c r="B35" s="6" t="s">
        <v>17</v>
      </c>
      <c r="C35" s="7" t="s">
        <v>144</v>
      </c>
      <c r="D35" s="7">
        <v>3485528</v>
      </c>
      <c r="E35" s="8">
        <v>840003203549849</v>
      </c>
      <c r="F35" s="9">
        <v>43140</v>
      </c>
      <c r="G35" s="6" t="s">
        <v>448</v>
      </c>
      <c r="H35" s="6" t="s">
        <v>449</v>
      </c>
      <c r="I35" s="10" t="s">
        <v>838</v>
      </c>
      <c r="J35" s="5">
        <v>62</v>
      </c>
      <c r="O35" s="30">
        <v>40</v>
      </c>
      <c r="P35" s="30">
        <v>24</v>
      </c>
      <c r="AC35" s="30">
        <v>28</v>
      </c>
      <c r="AD35" s="30">
        <v>65</v>
      </c>
      <c r="AE35" s="75"/>
      <c r="AF35" s="75"/>
      <c r="AG35" s="75"/>
      <c r="AH35" s="75"/>
      <c r="AI35" s="75"/>
      <c r="AJ35" s="75"/>
      <c r="AK35" s="75"/>
      <c r="AL35" s="75"/>
      <c r="AM35" s="19">
        <f>SUM(J35:AF35)</f>
        <v>219</v>
      </c>
      <c r="AN35" s="30">
        <f t="shared" si="1"/>
        <v>5</v>
      </c>
    </row>
    <row r="36" spans="2:40" ht="15" customHeight="1">
      <c r="B36" s="6" t="s">
        <v>73</v>
      </c>
      <c r="C36" s="7">
        <v>118</v>
      </c>
      <c r="D36" s="7" t="s">
        <v>702</v>
      </c>
      <c r="F36" s="9">
        <v>43174</v>
      </c>
      <c r="G36" s="6" t="s">
        <v>152</v>
      </c>
      <c r="H36" s="6" t="s">
        <v>153</v>
      </c>
      <c r="I36" s="10" t="s">
        <v>154</v>
      </c>
      <c r="J36" s="5">
        <v>24</v>
      </c>
      <c r="M36" s="30">
        <v>6</v>
      </c>
      <c r="O36" s="30">
        <v>15</v>
      </c>
      <c r="P36" s="30">
        <v>15</v>
      </c>
      <c r="Z36" s="30">
        <v>16</v>
      </c>
      <c r="AA36" s="30">
        <v>50</v>
      </c>
      <c r="AB36" s="30">
        <v>20</v>
      </c>
      <c r="AI36" s="30">
        <v>25</v>
      </c>
      <c r="AJ36" s="30">
        <v>16</v>
      </c>
      <c r="AK36" s="30">
        <v>20</v>
      </c>
      <c r="AM36" s="19">
        <f>SUM(J36:AK36)</f>
        <v>207</v>
      </c>
      <c r="AN36" s="30">
        <f t="shared" si="1"/>
        <v>10</v>
      </c>
    </row>
    <row r="37" spans="2:40" ht="15.75" customHeight="1">
      <c r="B37" s="6" t="s">
        <v>48</v>
      </c>
      <c r="C37" s="7" t="s">
        <v>1010</v>
      </c>
      <c r="D37" s="7">
        <v>395755</v>
      </c>
      <c r="E37" s="8">
        <v>840003144447809</v>
      </c>
      <c r="F37" s="9">
        <v>43164</v>
      </c>
      <c r="G37" s="6" t="s">
        <v>1116</v>
      </c>
      <c r="H37" s="6" t="s">
        <v>1117</v>
      </c>
      <c r="I37" s="10" t="s">
        <v>1118</v>
      </c>
      <c r="N37" s="30">
        <v>18</v>
      </c>
      <c r="O37" s="30">
        <v>20</v>
      </c>
      <c r="P37" s="30">
        <v>30</v>
      </c>
      <c r="Q37" s="30">
        <v>24</v>
      </c>
      <c r="R37" s="30">
        <v>24</v>
      </c>
      <c r="S37" s="30">
        <v>12</v>
      </c>
      <c r="X37" s="30">
        <v>40</v>
      </c>
      <c r="Y37" s="30">
        <v>30</v>
      </c>
      <c r="AE37" s="75"/>
      <c r="AF37" s="75"/>
      <c r="AG37" s="75"/>
      <c r="AH37" s="75"/>
      <c r="AI37" s="75"/>
      <c r="AJ37" s="75"/>
      <c r="AK37" s="75"/>
      <c r="AL37" s="75"/>
      <c r="AM37" s="19">
        <f>SUM(J37:AF37)</f>
        <v>198</v>
      </c>
      <c r="AN37" s="30">
        <f t="shared" si="1"/>
        <v>8</v>
      </c>
    </row>
    <row r="38" spans="2:40" ht="15.75" customHeight="1">
      <c r="B38" s="6" t="s">
        <v>11</v>
      </c>
      <c r="C38" s="7" t="s">
        <v>845</v>
      </c>
      <c r="D38" s="7" t="s">
        <v>846</v>
      </c>
      <c r="E38" s="8">
        <v>840003136906468</v>
      </c>
      <c r="F38" s="9">
        <v>43200</v>
      </c>
      <c r="G38" s="6" t="s">
        <v>847</v>
      </c>
      <c r="H38" s="6" t="s">
        <v>476</v>
      </c>
      <c r="I38" s="10" t="s">
        <v>848</v>
      </c>
      <c r="J38" s="5">
        <v>36</v>
      </c>
      <c r="N38" s="30">
        <v>34</v>
      </c>
      <c r="O38" s="30">
        <v>24</v>
      </c>
      <c r="P38" s="30">
        <v>18</v>
      </c>
      <c r="Q38" s="30">
        <v>25</v>
      </c>
      <c r="R38" s="30">
        <v>25</v>
      </c>
      <c r="S38" s="30">
        <v>30</v>
      </c>
      <c r="AE38" s="75"/>
      <c r="AF38" s="75"/>
      <c r="AG38" s="75"/>
      <c r="AH38" s="75"/>
      <c r="AI38" s="75"/>
      <c r="AJ38" s="75"/>
      <c r="AK38" s="75"/>
      <c r="AL38" s="75"/>
      <c r="AM38" s="19">
        <f>SUM(J38:AF38)</f>
        <v>192</v>
      </c>
      <c r="AN38" s="30">
        <f t="shared" si="1"/>
        <v>7</v>
      </c>
    </row>
    <row r="39" spans="2:40" ht="15.75" customHeight="1">
      <c r="B39" s="6" t="s">
        <v>48</v>
      </c>
      <c r="C39" s="7" t="s">
        <v>710</v>
      </c>
      <c r="D39" s="7" t="s">
        <v>711</v>
      </c>
      <c r="E39" s="8">
        <v>840003124744762</v>
      </c>
      <c r="F39" s="9">
        <v>43189</v>
      </c>
      <c r="G39" s="6" t="s">
        <v>712</v>
      </c>
      <c r="H39" s="6" t="s">
        <v>713</v>
      </c>
      <c r="I39" s="10" t="s">
        <v>714</v>
      </c>
      <c r="J39" s="5">
        <v>48</v>
      </c>
      <c r="L39" s="30">
        <v>20</v>
      </c>
      <c r="M39" s="30">
        <v>12</v>
      </c>
      <c r="O39" s="30">
        <v>20</v>
      </c>
      <c r="P39" s="30">
        <v>25</v>
      </c>
      <c r="S39" s="30">
        <v>36</v>
      </c>
      <c r="V39" s="30">
        <v>15</v>
      </c>
      <c r="W39" s="30">
        <v>15</v>
      </c>
      <c r="AE39" s="75"/>
      <c r="AF39" s="75"/>
      <c r="AG39" s="75"/>
      <c r="AH39" s="75"/>
      <c r="AI39" s="75"/>
      <c r="AJ39" s="75"/>
      <c r="AK39" s="75"/>
      <c r="AL39" s="75"/>
      <c r="AM39" s="19">
        <f>SUM(J39:AF39)</f>
        <v>191</v>
      </c>
      <c r="AN39" s="30">
        <f t="shared" si="1"/>
        <v>8</v>
      </c>
    </row>
    <row r="40" spans="2:40" ht="15.75" customHeight="1">
      <c r="B40" s="6" t="s">
        <v>650</v>
      </c>
      <c r="C40" s="7"/>
      <c r="D40" s="7"/>
      <c r="E40" s="8">
        <v>840003008603294</v>
      </c>
      <c r="F40" s="9"/>
      <c r="G40" s="70" t="s">
        <v>748</v>
      </c>
      <c r="H40" s="70" t="s">
        <v>745</v>
      </c>
      <c r="I40" s="10"/>
      <c r="X40" s="75">
        <v>96</v>
      </c>
      <c r="Y40" s="75">
        <v>95</v>
      </c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19">
        <f>SUM(J40:AF40)</f>
        <v>191</v>
      </c>
      <c r="AN40" s="30">
        <f t="shared" si="1"/>
        <v>2</v>
      </c>
    </row>
    <row r="41" spans="2:40" ht="15" customHeight="1">
      <c r="B41" s="6" t="s">
        <v>199</v>
      </c>
      <c r="C41" s="7" t="s">
        <v>716</v>
      </c>
      <c r="D41" s="7">
        <v>43268</v>
      </c>
      <c r="E41" s="8">
        <v>840003145426853</v>
      </c>
      <c r="F41" s="9">
        <v>43114</v>
      </c>
      <c r="G41" s="6" t="s">
        <v>201</v>
      </c>
      <c r="H41" s="6" t="s">
        <v>202</v>
      </c>
      <c r="I41" s="10" t="s">
        <v>203</v>
      </c>
      <c r="J41" s="5">
        <v>20</v>
      </c>
      <c r="M41" s="30">
        <v>20</v>
      </c>
      <c r="T41" s="30">
        <v>26</v>
      </c>
      <c r="U41" s="30">
        <v>26</v>
      </c>
      <c r="V41" s="30">
        <v>20</v>
      </c>
      <c r="W41" s="30">
        <v>20</v>
      </c>
      <c r="AI41" s="30">
        <v>32</v>
      </c>
      <c r="AJ41" s="30">
        <v>26</v>
      </c>
      <c r="AM41" s="19">
        <f>SUM(J41:AJ41)</f>
        <v>190</v>
      </c>
      <c r="AN41" s="30">
        <f t="shared" si="1"/>
        <v>8</v>
      </c>
    </row>
    <row r="42" spans="2:40" ht="15.75" customHeight="1">
      <c r="B42" s="6" t="s">
        <v>650</v>
      </c>
      <c r="E42" s="8">
        <v>840003141345219</v>
      </c>
      <c r="F42" s="9"/>
      <c r="G42" s="6" t="s">
        <v>760</v>
      </c>
      <c r="H42" s="6" t="s">
        <v>365</v>
      </c>
      <c r="I42" s="10"/>
      <c r="J42" s="5">
        <v>40</v>
      </c>
      <c r="O42" s="30">
        <v>25</v>
      </c>
      <c r="P42" s="30">
        <v>30</v>
      </c>
      <c r="AE42" s="30">
        <v>63</v>
      </c>
      <c r="AF42" s="30">
        <v>28</v>
      </c>
      <c r="AM42" s="19">
        <f>SUM(J42:AF42)</f>
        <v>186</v>
      </c>
      <c r="AN42" s="30">
        <f t="shared" si="1"/>
        <v>5</v>
      </c>
    </row>
    <row r="43" spans="2:40" ht="15" customHeight="1">
      <c r="B43" s="6" t="s">
        <v>39</v>
      </c>
      <c r="C43" s="7">
        <v>1831</v>
      </c>
      <c r="D43" s="7" t="s">
        <v>1089</v>
      </c>
      <c r="E43" s="8">
        <v>840003006383262</v>
      </c>
      <c r="F43" s="9">
        <v>43171</v>
      </c>
      <c r="G43" s="6" t="s">
        <v>844</v>
      </c>
      <c r="H43" s="6" t="s">
        <v>472</v>
      </c>
      <c r="I43" s="10" t="s">
        <v>473</v>
      </c>
      <c r="J43" s="5">
        <v>28</v>
      </c>
      <c r="L43" s="30">
        <v>15</v>
      </c>
      <c r="V43" s="30">
        <v>26</v>
      </c>
      <c r="W43" s="30">
        <v>26</v>
      </c>
      <c r="AA43" s="30">
        <v>25</v>
      </c>
      <c r="AB43" s="30">
        <v>25</v>
      </c>
      <c r="AD43" s="30">
        <v>26</v>
      </c>
      <c r="AI43" s="30">
        <v>12</v>
      </c>
      <c r="AM43" s="19">
        <f>SUM(J43:AJ43)</f>
        <v>183</v>
      </c>
      <c r="AN43" s="30">
        <f t="shared" si="1"/>
        <v>8</v>
      </c>
    </row>
    <row r="44" spans="2:40" ht="15" customHeight="1">
      <c r="B44" s="6" t="s">
        <v>11</v>
      </c>
      <c r="C44" s="7" t="s">
        <v>259</v>
      </c>
      <c r="D44" s="7" t="s">
        <v>789</v>
      </c>
      <c r="E44" s="8">
        <v>840003203549881</v>
      </c>
      <c r="F44" s="9">
        <v>43168</v>
      </c>
      <c r="G44" s="6" t="s">
        <v>391</v>
      </c>
      <c r="H44" s="6" t="s">
        <v>423</v>
      </c>
      <c r="I44" s="10" t="s">
        <v>790</v>
      </c>
      <c r="J44" s="5">
        <v>27</v>
      </c>
      <c r="K44" s="30">
        <v>32</v>
      </c>
      <c r="L44" s="30">
        <v>25</v>
      </c>
      <c r="Q44" s="30">
        <v>10</v>
      </c>
      <c r="R44" s="30">
        <v>12</v>
      </c>
      <c r="T44" s="30">
        <v>12</v>
      </c>
      <c r="U44" s="30">
        <v>28</v>
      </c>
      <c r="V44" s="30">
        <v>20</v>
      </c>
      <c r="W44" s="30">
        <v>15</v>
      </c>
      <c r="AE44" s="75"/>
      <c r="AF44" s="75"/>
      <c r="AG44" s="75"/>
      <c r="AH44" s="75"/>
      <c r="AI44" s="75"/>
      <c r="AJ44" s="75"/>
      <c r="AK44" s="75"/>
      <c r="AL44" s="75"/>
      <c r="AM44" s="19">
        <f>SUM(J44:AF44)</f>
        <v>181</v>
      </c>
      <c r="AN44" s="30">
        <f t="shared" si="1"/>
        <v>9</v>
      </c>
    </row>
    <row r="45" spans="2:40" ht="15.75" customHeight="1">
      <c r="B45" s="6" t="s">
        <v>60</v>
      </c>
      <c r="C45" s="7" t="s">
        <v>879</v>
      </c>
      <c r="D45" s="7">
        <v>495745</v>
      </c>
      <c r="E45" s="8">
        <v>840003148294061</v>
      </c>
      <c r="F45" s="9">
        <v>43171</v>
      </c>
      <c r="G45" s="6" t="s">
        <v>800</v>
      </c>
      <c r="H45" s="6" t="s">
        <v>597</v>
      </c>
      <c r="I45" s="10" t="s">
        <v>880</v>
      </c>
      <c r="J45" s="86">
        <v>12</v>
      </c>
      <c r="N45" s="87">
        <v>12</v>
      </c>
      <c r="O45" s="87">
        <v>6</v>
      </c>
      <c r="P45" s="30">
        <v>6</v>
      </c>
      <c r="Q45" s="87">
        <v>12</v>
      </c>
      <c r="R45" s="87">
        <v>12</v>
      </c>
      <c r="S45" s="87">
        <v>24</v>
      </c>
      <c r="T45" s="87">
        <v>35</v>
      </c>
      <c r="U45" s="87">
        <v>35</v>
      </c>
      <c r="V45" s="87">
        <v>15</v>
      </c>
      <c r="W45" s="87">
        <v>15</v>
      </c>
      <c r="AE45" s="75"/>
      <c r="AF45" s="75"/>
      <c r="AG45" s="75"/>
      <c r="AH45" s="75"/>
      <c r="AI45" s="75"/>
      <c r="AJ45" s="75"/>
      <c r="AK45" s="75"/>
      <c r="AL45" s="75"/>
      <c r="AM45" s="19">
        <f>SUM(Q45:W45)+SUM(J45:O45)</f>
        <v>178</v>
      </c>
      <c r="AN45" s="30">
        <f t="shared" si="1"/>
        <v>11</v>
      </c>
    </row>
    <row r="46" spans="2:40" ht="15" customHeight="1">
      <c r="B46" s="6" t="s">
        <v>11</v>
      </c>
      <c r="C46" s="7" t="s">
        <v>699</v>
      </c>
      <c r="D46" s="7" t="s">
        <v>700</v>
      </c>
      <c r="E46" s="8">
        <v>840003145823518</v>
      </c>
      <c r="F46" s="9">
        <v>43161</v>
      </c>
      <c r="G46" s="6" t="s">
        <v>701</v>
      </c>
      <c r="H46" s="6" t="s">
        <v>697</v>
      </c>
      <c r="I46" s="15" t="s">
        <v>68</v>
      </c>
      <c r="J46" s="5">
        <v>35</v>
      </c>
      <c r="N46" s="30">
        <v>20</v>
      </c>
      <c r="O46" s="30">
        <v>12</v>
      </c>
      <c r="P46" s="30">
        <v>12</v>
      </c>
      <c r="Q46" s="30">
        <v>20</v>
      </c>
      <c r="R46" s="30">
        <v>20</v>
      </c>
      <c r="AA46" s="30">
        <v>12</v>
      </c>
      <c r="AB46" s="30">
        <v>25</v>
      </c>
      <c r="AC46" s="30">
        <v>20</v>
      </c>
      <c r="AE46" s="75"/>
      <c r="AF46" s="75"/>
      <c r="AG46" s="75"/>
      <c r="AH46" s="75"/>
      <c r="AI46" s="75"/>
      <c r="AJ46" s="75"/>
      <c r="AK46" s="75"/>
      <c r="AL46" s="75"/>
      <c r="AM46" s="19">
        <f>SUM(J46:AF46)</f>
        <v>176</v>
      </c>
      <c r="AN46" s="30">
        <f t="shared" si="1"/>
        <v>9</v>
      </c>
    </row>
    <row r="47" spans="2:40" ht="15" customHeight="1">
      <c r="B47" s="6" t="s">
        <v>73</v>
      </c>
      <c r="C47" s="7" t="s">
        <v>259</v>
      </c>
      <c r="D47" s="7" t="s">
        <v>820</v>
      </c>
      <c r="E47" s="8">
        <v>840003200403157</v>
      </c>
      <c r="F47" s="9">
        <v>43160</v>
      </c>
      <c r="G47" s="6" t="s">
        <v>821</v>
      </c>
      <c r="H47" s="6" t="s">
        <v>433</v>
      </c>
      <c r="I47" s="15" t="s">
        <v>822</v>
      </c>
      <c r="J47" s="5">
        <v>40</v>
      </c>
      <c r="K47" s="30">
        <v>44</v>
      </c>
      <c r="L47" s="30">
        <v>28</v>
      </c>
      <c r="Q47" s="30">
        <v>30</v>
      </c>
      <c r="R47" s="30">
        <v>30</v>
      </c>
      <c r="AE47" s="75"/>
      <c r="AF47" s="75"/>
      <c r="AG47" s="75"/>
      <c r="AH47" s="75"/>
      <c r="AI47" s="75"/>
      <c r="AJ47" s="75"/>
      <c r="AK47" s="75"/>
      <c r="AL47" s="75"/>
      <c r="AM47" s="19">
        <f>SUM(J47:AF47)</f>
        <v>172</v>
      </c>
      <c r="AN47" s="30">
        <f t="shared" si="1"/>
        <v>5</v>
      </c>
    </row>
    <row r="48" spans="2:40" ht="15" customHeight="1">
      <c r="B48" s="6" t="s">
        <v>30</v>
      </c>
      <c r="C48" s="7" t="s">
        <v>655</v>
      </c>
      <c r="D48" s="7" t="s">
        <v>656</v>
      </c>
      <c r="E48" s="8">
        <v>840003128026904</v>
      </c>
      <c r="F48" s="9">
        <v>43135</v>
      </c>
      <c r="G48" s="6" t="s">
        <v>657</v>
      </c>
      <c r="H48" s="6" t="s">
        <v>34</v>
      </c>
      <c r="I48" s="15" t="s">
        <v>35</v>
      </c>
      <c r="J48" s="5">
        <v>10</v>
      </c>
      <c r="S48" s="30">
        <v>26</v>
      </c>
      <c r="V48" s="30">
        <v>26</v>
      </c>
      <c r="W48" s="30">
        <v>26</v>
      </c>
      <c r="Z48" s="30">
        <v>26</v>
      </c>
      <c r="AC48" s="30">
        <v>26</v>
      </c>
      <c r="AG48" s="30">
        <v>26</v>
      </c>
      <c r="AM48" s="19">
        <f>SUM(J48:AG48)</f>
        <v>166</v>
      </c>
      <c r="AN48" s="30">
        <f t="shared" si="1"/>
        <v>7</v>
      </c>
    </row>
    <row r="49" spans="2:40" ht="15.75" customHeight="1">
      <c r="B49" s="6" t="s">
        <v>1175</v>
      </c>
      <c r="C49" s="7">
        <v>429</v>
      </c>
      <c r="D49" s="7" t="s">
        <v>1109</v>
      </c>
      <c r="E49" s="8">
        <v>840003008069174</v>
      </c>
      <c r="F49" s="9">
        <v>43179</v>
      </c>
      <c r="G49" s="6" t="s">
        <v>1107</v>
      </c>
      <c r="H49" s="6" t="s">
        <v>102</v>
      </c>
      <c r="I49" s="10" t="s">
        <v>826</v>
      </c>
      <c r="L49" s="30">
        <v>34</v>
      </c>
      <c r="M49" s="30">
        <v>18</v>
      </c>
      <c r="Q49" s="30">
        <v>24</v>
      </c>
      <c r="R49" s="30">
        <v>24</v>
      </c>
      <c r="T49" s="30">
        <v>25</v>
      </c>
      <c r="U49" s="30">
        <v>15</v>
      </c>
      <c r="V49" s="30">
        <v>12</v>
      </c>
      <c r="W49" s="30">
        <v>12</v>
      </c>
      <c r="AE49" s="75"/>
      <c r="AF49" s="75"/>
      <c r="AG49" s="75"/>
      <c r="AH49" s="75"/>
      <c r="AI49" s="75"/>
      <c r="AJ49" s="75"/>
      <c r="AK49" s="75"/>
      <c r="AL49" s="75"/>
      <c r="AM49" s="19">
        <f>SUM(J49:AF49)</f>
        <v>164</v>
      </c>
      <c r="AN49" s="30">
        <f t="shared" si="1"/>
        <v>8</v>
      </c>
    </row>
    <row r="50" spans="2:40" ht="15" customHeight="1">
      <c r="B50" s="6" t="s">
        <v>88</v>
      </c>
      <c r="C50" s="7" t="s">
        <v>1018</v>
      </c>
      <c r="D50" s="7" t="s">
        <v>1019</v>
      </c>
      <c r="E50" s="8"/>
      <c r="F50" s="9">
        <v>43169</v>
      </c>
      <c r="G50" s="6" t="s">
        <v>1016</v>
      </c>
      <c r="H50" s="6" t="s">
        <v>1017</v>
      </c>
      <c r="I50" s="10" t="s">
        <v>1020</v>
      </c>
      <c r="Q50" s="30">
        <v>38</v>
      </c>
      <c r="R50" s="30">
        <v>38</v>
      </c>
      <c r="S50" s="30">
        <v>78</v>
      </c>
      <c r="AE50" s="75"/>
      <c r="AF50" s="75"/>
      <c r="AG50" s="75"/>
      <c r="AH50" s="75"/>
      <c r="AI50" s="75"/>
      <c r="AJ50" s="75"/>
      <c r="AK50" s="75"/>
      <c r="AL50" s="75"/>
      <c r="AM50" s="19">
        <f>SUM(J50:AF50)</f>
        <v>154</v>
      </c>
      <c r="AN50" s="30">
        <f t="shared" si="1"/>
        <v>3</v>
      </c>
    </row>
    <row r="51" spans="2:40" ht="15.75" customHeight="1">
      <c r="B51" s="6" t="s">
        <v>88</v>
      </c>
      <c r="C51" s="7">
        <v>851</v>
      </c>
      <c r="D51" s="7">
        <v>43959317</v>
      </c>
      <c r="E51" s="8">
        <v>840003135583192</v>
      </c>
      <c r="F51" s="9">
        <v>43177</v>
      </c>
      <c r="G51" s="6" t="s">
        <v>406</v>
      </c>
      <c r="H51" s="6" t="s">
        <v>407</v>
      </c>
      <c r="I51" s="10" t="s">
        <v>408</v>
      </c>
      <c r="J51" s="5">
        <v>62</v>
      </c>
      <c r="Q51" s="30">
        <v>18</v>
      </c>
      <c r="R51" s="30">
        <v>18</v>
      </c>
      <c r="Z51" s="30">
        <v>56</v>
      </c>
      <c r="AE51" s="75"/>
      <c r="AF51" s="75"/>
      <c r="AG51" s="75"/>
      <c r="AH51" s="75"/>
      <c r="AI51" s="75"/>
      <c r="AJ51" s="75"/>
      <c r="AK51" s="75"/>
      <c r="AL51" s="75"/>
      <c r="AM51" s="19">
        <f>SUM(J51:AF51)</f>
        <v>154</v>
      </c>
      <c r="AN51" s="30">
        <f t="shared" si="1"/>
        <v>4</v>
      </c>
    </row>
    <row r="52" spans="2:40" ht="15.75" customHeight="1">
      <c r="B52" s="5" t="s">
        <v>17</v>
      </c>
      <c r="C52" s="5" t="s">
        <v>1159</v>
      </c>
      <c r="D52" s="5">
        <v>3463596</v>
      </c>
      <c r="E52" s="111">
        <v>840003202293360</v>
      </c>
      <c r="F52" s="9">
        <v>43152</v>
      </c>
      <c r="G52" s="5" t="s">
        <v>1156</v>
      </c>
      <c r="H52" s="5" t="s">
        <v>1157</v>
      </c>
      <c r="I52" s="10" t="s">
        <v>1160</v>
      </c>
      <c r="AA52" s="30">
        <v>10</v>
      </c>
      <c r="AB52" s="30">
        <v>10</v>
      </c>
      <c r="AC52" s="30">
        <v>15</v>
      </c>
      <c r="AE52" s="30">
        <v>20</v>
      </c>
      <c r="AF52" s="30">
        <v>30</v>
      </c>
      <c r="AG52" s="30">
        <v>12</v>
      </c>
      <c r="AI52" s="30">
        <v>25</v>
      </c>
      <c r="AJ52" s="30">
        <v>12</v>
      </c>
      <c r="AK52" s="30">
        <v>20</v>
      </c>
      <c r="AM52" s="19">
        <f>SUM(J52:AL52)</f>
        <v>154</v>
      </c>
      <c r="AN52" s="30">
        <f t="shared" si="1"/>
        <v>9</v>
      </c>
    </row>
    <row r="53" spans="2:40" ht="15.75" customHeight="1">
      <c r="B53" s="6" t="s">
        <v>69</v>
      </c>
      <c r="C53" s="7" t="s">
        <v>1161</v>
      </c>
      <c r="D53" s="7">
        <v>4276756</v>
      </c>
      <c r="E53" s="8">
        <v>840003144447708</v>
      </c>
      <c r="F53" s="9">
        <v>43177</v>
      </c>
      <c r="G53" s="6" t="s">
        <v>1162</v>
      </c>
      <c r="H53" s="6" t="s">
        <v>1157</v>
      </c>
      <c r="I53" s="10" t="s">
        <v>1163</v>
      </c>
      <c r="AA53" s="30">
        <v>10</v>
      </c>
      <c r="AB53" s="30">
        <v>10</v>
      </c>
      <c r="AC53" s="30">
        <v>20</v>
      </c>
      <c r="AE53" s="30">
        <v>16</v>
      </c>
      <c r="AF53" s="30">
        <v>12</v>
      </c>
      <c r="AG53" s="30">
        <v>12</v>
      </c>
      <c r="AI53" s="30">
        <v>30</v>
      </c>
      <c r="AJ53" s="30">
        <v>16</v>
      </c>
      <c r="AK53" s="30">
        <v>20</v>
      </c>
      <c r="AM53" s="19">
        <f>SUM(J53:AK53)</f>
        <v>146</v>
      </c>
      <c r="AN53" s="30">
        <f t="shared" si="1"/>
        <v>9</v>
      </c>
    </row>
    <row r="54" spans="2:40" ht="15" customHeight="1">
      <c r="B54" s="6" t="s">
        <v>650</v>
      </c>
      <c r="C54" s="7" t="s">
        <v>834</v>
      </c>
      <c r="E54" s="8">
        <v>840003127277984</v>
      </c>
      <c r="F54" s="9">
        <v>43187</v>
      </c>
      <c r="G54" s="6" t="s">
        <v>835</v>
      </c>
      <c r="H54" s="6" t="s">
        <v>836</v>
      </c>
      <c r="I54" s="15" t="s">
        <v>837</v>
      </c>
      <c r="J54" s="5">
        <v>8</v>
      </c>
      <c r="L54" s="30">
        <v>32</v>
      </c>
      <c r="N54" s="30">
        <v>20</v>
      </c>
      <c r="O54" s="30">
        <v>15</v>
      </c>
      <c r="P54" s="30">
        <v>12</v>
      </c>
      <c r="Q54" s="30">
        <v>16</v>
      </c>
      <c r="R54" s="30">
        <v>16</v>
      </c>
      <c r="S54" s="30">
        <v>25</v>
      </c>
      <c r="AE54" s="75"/>
      <c r="AF54" s="75"/>
      <c r="AG54" s="75"/>
      <c r="AH54" s="75"/>
      <c r="AI54" s="75"/>
      <c r="AJ54" s="75"/>
      <c r="AK54" s="75"/>
      <c r="AL54" s="75"/>
      <c r="AM54" s="19">
        <f aca="true" t="shared" si="2" ref="AM54:AM63">SUM(J54:AF54)</f>
        <v>144</v>
      </c>
      <c r="AN54" s="30">
        <f t="shared" si="1"/>
        <v>8</v>
      </c>
    </row>
    <row r="55" spans="2:40" ht="15.75" customHeight="1">
      <c r="B55" s="6" t="s">
        <v>60</v>
      </c>
      <c r="C55" s="7" t="s">
        <v>703</v>
      </c>
      <c r="D55" s="7">
        <v>491594</v>
      </c>
      <c r="E55" s="8">
        <v>840003143063883</v>
      </c>
      <c r="F55" s="9">
        <v>43188</v>
      </c>
      <c r="G55" s="6" t="s">
        <v>704</v>
      </c>
      <c r="H55" s="6" t="s">
        <v>705</v>
      </c>
      <c r="I55" s="10" t="s">
        <v>706</v>
      </c>
      <c r="J55" s="5">
        <v>36</v>
      </c>
      <c r="V55" s="30">
        <v>16</v>
      </c>
      <c r="W55" s="30">
        <v>12</v>
      </c>
      <c r="AA55" s="30">
        <v>40</v>
      </c>
      <c r="AB55" s="30">
        <v>40</v>
      </c>
      <c r="AE55" s="75"/>
      <c r="AF55" s="75"/>
      <c r="AG55" s="75"/>
      <c r="AH55" s="75"/>
      <c r="AI55" s="75"/>
      <c r="AJ55" s="75"/>
      <c r="AK55" s="75"/>
      <c r="AL55" s="75"/>
      <c r="AM55" s="19">
        <f t="shared" si="2"/>
        <v>144</v>
      </c>
      <c r="AN55" s="30">
        <f t="shared" si="1"/>
        <v>5</v>
      </c>
    </row>
    <row r="56" spans="2:40" ht="15" customHeight="1">
      <c r="B56" s="6" t="s">
        <v>650</v>
      </c>
      <c r="E56" s="8">
        <v>840003135583101</v>
      </c>
      <c r="F56" s="9">
        <v>43141</v>
      </c>
      <c r="G56" s="6" t="s">
        <v>204</v>
      </c>
      <c r="H56" s="6" t="s">
        <v>651</v>
      </c>
      <c r="I56" s="15" t="s">
        <v>652</v>
      </c>
      <c r="J56" s="5">
        <v>28</v>
      </c>
      <c r="L56" s="30">
        <v>48</v>
      </c>
      <c r="M56" s="30">
        <v>10</v>
      </c>
      <c r="V56" s="30">
        <v>28</v>
      </c>
      <c r="W56" s="30">
        <v>24</v>
      </c>
      <c r="AE56" s="75"/>
      <c r="AF56" s="75"/>
      <c r="AG56" s="75"/>
      <c r="AH56" s="75"/>
      <c r="AI56" s="75"/>
      <c r="AJ56" s="75"/>
      <c r="AK56" s="75"/>
      <c r="AL56" s="75"/>
      <c r="AM56" s="19">
        <f t="shared" si="2"/>
        <v>138</v>
      </c>
      <c r="AN56" s="30">
        <f t="shared" si="1"/>
        <v>5</v>
      </c>
    </row>
    <row r="57" spans="2:40" ht="15" customHeight="1">
      <c r="B57" s="6" t="s">
        <v>17</v>
      </c>
      <c r="C57" s="7" t="s">
        <v>853</v>
      </c>
      <c r="E57" s="8">
        <v>840003140727349</v>
      </c>
      <c r="F57" s="9">
        <v>43181</v>
      </c>
      <c r="G57" s="6" t="s">
        <v>779</v>
      </c>
      <c r="H57" s="6" t="s">
        <v>854</v>
      </c>
      <c r="I57" s="15" t="s">
        <v>855</v>
      </c>
      <c r="J57" s="5">
        <v>35</v>
      </c>
      <c r="L57" s="30">
        <v>15</v>
      </c>
      <c r="AD57" s="30">
        <v>83</v>
      </c>
      <c r="AE57" s="75"/>
      <c r="AF57" s="75"/>
      <c r="AG57" s="75"/>
      <c r="AH57" s="75"/>
      <c r="AI57" s="75"/>
      <c r="AJ57" s="75"/>
      <c r="AK57" s="75"/>
      <c r="AL57" s="75"/>
      <c r="AM57" s="19">
        <f t="shared" si="2"/>
        <v>133</v>
      </c>
      <c r="AN57" s="30">
        <f t="shared" si="1"/>
        <v>3</v>
      </c>
    </row>
    <row r="58" spans="2:40" ht="15.75" customHeight="1">
      <c r="B58" s="6" t="s">
        <v>48</v>
      </c>
      <c r="C58" s="7"/>
      <c r="D58" s="7"/>
      <c r="E58" s="8">
        <v>840003008603293</v>
      </c>
      <c r="F58" s="9"/>
      <c r="G58" s="70" t="s">
        <v>748</v>
      </c>
      <c r="H58" s="70" t="s">
        <v>745</v>
      </c>
      <c r="I58" s="10"/>
      <c r="X58" s="75">
        <v>89</v>
      </c>
      <c r="Y58" s="75">
        <v>38</v>
      </c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19">
        <f t="shared" si="2"/>
        <v>127</v>
      </c>
      <c r="AN58" s="30">
        <f t="shared" si="1"/>
        <v>2</v>
      </c>
    </row>
    <row r="59" spans="2:40" ht="15.75" customHeight="1">
      <c r="B59" s="6" t="s">
        <v>48</v>
      </c>
      <c r="C59" s="7" t="s">
        <v>899</v>
      </c>
      <c r="E59" s="8">
        <v>840003004438641</v>
      </c>
      <c r="F59" s="9">
        <v>43164</v>
      </c>
      <c r="G59" s="6" t="s">
        <v>900</v>
      </c>
      <c r="H59" s="6" t="s">
        <v>897</v>
      </c>
      <c r="I59" s="10" t="s">
        <v>901</v>
      </c>
      <c r="J59" s="5">
        <v>14</v>
      </c>
      <c r="N59" s="30">
        <v>12</v>
      </c>
      <c r="O59" s="30">
        <v>12</v>
      </c>
      <c r="P59" s="30">
        <v>12</v>
      </c>
      <c r="Q59" s="30">
        <v>12</v>
      </c>
      <c r="R59" s="30">
        <v>15</v>
      </c>
      <c r="S59" s="30">
        <v>10</v>
      </c>
      <c r="X59" s="30">
        <v>15</v>
      </c>
      <c r="Y59" s="30">
        <v>18</v>
      </c>
      <c r="AE59" s="75"/>
      <c r="AF59" s="75"/>
      <c r="AG59" s="75"/>
      <c r="AH59" s="75"/>
      <c r="AI59" s="75"/>
      <c r="AJ59" s="75"/>
      <c r="AK59" s="75"/>
      <c r="AL59" s="75"/>
      <c r="AM59" s="19">
        <f t="shared" si="2"/>
        <v>120</v>
      </c>
      <c r="AN59" s="30">
        <f t="shared" si="1"/>
        <v>9</v>
      </c>
    </row>
    <row r="60" spans="2:40" ht="15.75" customHeight="1">
      <c r="B60" s="6" t="s">
        <v>73</v>
      </c>
      <c r="C60" s="7" t="s">
        <v>710</v>
      </c>
      <c r="D60" s="7"/>
      <c r="E60" s="11">
        <v>840003135189374</v>
      </c>
      <c r="F60" s="9">
        <v>43161</v>
      </c>
      <c r="G60" s="6" t="s">
        <v>1119</v>
      </c>
      <c r="H60" s="6" t="s">
        <v>1117</v>
      </c>
      <c r="I60" s="10" t="s">
        <v>1132</v>
      </c>
      <c r="O60" s="30">
        <v>10</v>
      </c>
      <c r="P60" s="30">
        <v>20</v>
      </c>
      <c r="Q60" s="30">
        <v>6</v>
      </c>
      <c r="R60" s="30">
        <v>6</v>
      </c>
      <c r="S60" s="30">
        <v>28</v>
      </c>
      <c r="X60" s="30">
        <v>25</v>
      </c>
      <c r="Y60" s="30">
        <v>25</v>
      </c>
      <c r="AE60" s="75"/>
      <c r="AF60" s="75"/>
      <c r="AG60" s="75"/>
      <c r="AH60" s="75"/>
      <c r="AI60" s="75"/>
      <c r="AJ60" s="75"/>
      <c r="AK60" s="75"/>
      <c r="AL60" s="75"/>
      <c r="AM60" s="19">
        <f t="shared" si="2"/>
        <v>120</v>
      </c>
      <c r="AN60" s="30">
        <f t="shared" si="1"/>
        <v>7</v>
      </c>
    </row>
    <row r="61" spans="2:40" ht="15.75" customHeight="1">
      <c r="B61" s="6" t="s">
        <v>88</v>
      </c>
      <c r="C61" s="7">
        <v>315</v>
      </c>
      <c r="D61" s="7" t="s">
        <v>893</v>
      </c>
      <c r="E61" s="8">
        <v>840003136687166</v>
      </c>
      <c r="F61" s="9">
        <v>43174</v>
      </c>
      <c r="G61" s="6" t="s">
        <v>894</v>
      </c>
      <c r="H61" s="6" t="s">
        <v>617</v>
      </c>
      <c r="I61" s="10" t="s">
        <v>895</v>
      </c>
      <c r="J61" s="5">
        <v>16</v>
      </c>
      <c r="L61" s="30">
        <v>35</v>
      </c>
      <c r="M61" s="30">
        <v>16</v>
      </c>
      <c r="O61" s="30">
        <v>34</v>
      </c>
      <c r="P61" s="30">
        <v>16</v>
      </c>
      <c r="AE61" s="75"/>
      <c r="AF61" s="75"/>
      <c r="AG61" s="75"/>
      <c r="AH61" s="75"/>
      <c r="AI61" s="75"/>
      <c r="AJ61" s="75"/>
      <c r="AK61" s="75"/>
      <c r="AL61" s="75"/>
      <c r="AM61" s="19">
        <f t="shared" si="2"/>
        <v>117</v>
      </c>
      <c r="AN61" s="30">
        <f t="shared" si="1"/>
        <v>5</v>
      </c>
    </row>
    <row r="62" spans="2:40" ht="15.75" customHeight="1">
      <c r="B62" s="6" t="s">
        <v>48</v>
      </c>
      <c r="C62" s="7" t="s">
        <v>758</v>
      </c>
      <c r="D62" s="7">
        <v>396150</v>
      </c>
      <c r="E62" s="11">
        <v>840003141300676</v>
      </c>
      <c r="F62" s="9">
        <v>43174</v>
      </c>
      <c r="G62" s="6" t="s">
        <v>360</v>
      </c>
      <c r="H62" s="6" t="s">
        <v>361</v>
      </c>
      <c r="I62" s="10" t="s">
        <v>759</v>
      </c>
      <c r="J62" s="5">
        <v>32</v>
      </c>
      <c r="T62" s="30">
        <v>15</v>
      </c>
      <c r="U62" s="30">
        <v>10</v>
      </c>
      <c r="AA62" s="30">
        <v>32</v>
      </c>
      <c r="AB62" s="30">
        <v>24</v>
      </c>
      <c r="AE62" s="75"/>
      <c r="AF62" s="75"/>
      <c r="AG62" s="75"/>
      <c r="AH62" s="75"/>
      <c r="AI62" s="75"/>
      <c r="AJ62" s="75"/>
      <c r="AK62" s="75"/>
      <c r="AL62" s="75"/>
      <c r="AM62" s="19">
        <f t="shared" si="2"/>
        <v>113</v>
      </c>
      <c r="AN62" s="30">
        <f t="shared" si="1"/>
        <v>5</v>
      </c>
    </row>
    <row r="63" spans="2:40" ht="15.75" customHeight="1">
      <c r="B63" s="6" t="s">
        <v>650</v>
      </c>
      <c r="C63" s="7" t="s">
        <v>734</v>
      </c>
      <c r="E63" s="8">
        <v>840003203127204</v>
      </c>
      <c r="F63" s="9">
        <v>43157</v>
      </c>
      <c r="G63" s="6" t="s">
        <v>386</v>
      </c>
      <c r="H63" s="6" t="s">
        <v>85</v>
      </c>
      <c r="I63" s="10" t="s">
        <v>735</v>
      </c>
      <c r="J63" s="5">
        <v>40</v>
      </c>
      <c r="O63" s="30">
        <v>12</v>
      </c>
      <c r="P63" s="30">
        <v>12</v>
      </c>
      <c r="T63" s="30">
        <v>24</v>
      </c>
      <c r="U63" s="30">
        <v>24</v>
      </c>
      <c r="AE63" s="75"/>
      <c r="AF63" s="75"/>
      <c r="AG63" s="75"/>
      <c r="AH63" s="75"/>
      <c r="AI63" s="75"/>
      <c r="AJ63" s="75"/>
      <c r="AK63" s="75"/>
      <c r="AL63" s="75"/>
      <c r="AM63" s="19">
        <f t="shared" si="2"/>
        <v>112</v>
      </c>
      <c r="AN63" s="30">
        <f t="shared" si="1"/>
        <v>5</v>
      </c>
    </row>
    <row r="64" spans="2:40" ht="15.75" customHeight="1">
      <c r="B64" s="6" t="s">
        <v>11</v>
      </c>
      <c r="C64" s="7">
        <v>872</v>
      </c>
      <c r="D64" s="7" t="s">
        <v>678</v>
      </c>
      <c r="E64" s="8">
        <v>840003127368306</v>
      </c>
      <c r="F64" s="9">
        <v>43147</v>
      </c>
      <c r="G64" s="6" t="s">
        <v>679</v>
      </c>
      <c r="H64" s="6" t="s">
        <v>102</v>
      </c>
      <c r="I64" s="10" t="s">
        <v>680</v>
      </c>
      <c r="J64" s="5">
        <v>27</v>
      </c>
      <c r="L64" s="30">
        <v>15</v>
      </c>
      <c r="M64" s="30">
        <v>25</v>
      </c>
      <c r="O64" s="30">
        <v>6</v>
      </c>
      <c r="P64" s="30">
        <v>6</v>
      </c>
      <c r="AG64" s="30">
        <v>15</v>
      </c>
      <c r="AJ64" s="30">
        <v>16</v>
      </c>
      <c r="AM64" s="19">
        <f>SUM(J64:AJ64)</f>
        <v>110</v>
      </c>
      <c r="AN64" s="30">
        <f t="shared" si="1"/>
        <v>7</v>
      </c>
    </row>
    <row r="65" spans="2:40" ht="15.75" customHeight="1">
      <c r="B65" s="6" t="s">
        <v>11</v>
      </c>
      <c r="C65" s="7" t="s">
        <v>767</v>
      </c>
      <c r="D65" s="7" t="s">
        <v>768</v>
      </c>
      <c r="E65" s="8">
        <v>840003133282779</v>
      </c>
      <c r="F65" s="9">
        <v>43179</v>
      </c>
      <c r="G65" s="6" t="s">
        <v>564</v>
      </c>
      <c r="H65" s="6" t="s">
        <v>764</v>
      </c>
      <c r="I65" s="10" t="s">
        <v>769</v>
      </c>
      <c r="J65" s="5">
        <v>109</v>
      </c>
      <c r="AE65" s="75"/>
      <c r="AF65" s="75"/>
      <c r="AG65" s="75"/>
      <c r="AH65" s="75"/>
      <c r="AI65" s="75"/>
      <c r="AJ65" s="75"/>
      <c r="AK65" s="75"/>
      <c r="AL65" s="75"/>
      <c r="AM65" s="19">
        <f>SUM(J65:AF65)</f>
        <v>109</v>
      </c>
      <c r="AN65" s="30">
        <f t="shared" si="1"/>
        <v>1</v>
      </c>
    </row>
    <row r="66" spans="2:40" ht="15.75" customHeight="1">
      <c r="B66" s="6" t="s">
        <v>1176</v>
      </c>
      <c r="C66" s="7" t="s">
        <v>169</v>
      </c>
      <c r="D66" s="7">
        <v>395319</v>
      </c>
      <c r="E66" s="8" t="s">
        <v>884</v>
      </c>
      <c r="F66" s="9">
        <v>43174</v>
      </c>
      <c r="G66" s="6" t="s">
        <v>885</v>
      </c>
      <c r="H66" s="6" t="s">
        <v>886</v>
      </c>
      <c r="I66" s="10" t="s">
        <v>887</v>
      </c>
      <c r="J66" s="5">
        <v>40</v>
      </c>
      <c r="K66" s="30">
        <v>12</v>
      </c>
      <c r="M66" s="30">
        <v>15</v>
      </c>
      <c r="T66" s="30">
        <v>20</v>
      </c>
      <c r="U66" s="30">
        <v>20</v>
      </c>
      <c r="AE66" s="75"/>
      <c r="AF66" s="75"/>
      <c r="AG66" s="75"/>
      <c r="AH66" s="75"/>
      <c r="AI66" s="75"/>
      <c r="AJ66" s="75"/>
      <c r="AK66" s="75"/>
      <c r="AL66" s="75"/>
      <c r="AM66" s="19">
        <f>SUM(J66:AF66)</f>
        <v>107</v>
      </c>
      <c r="AN66" s="30">
        <f aca="true" t="shared" si="3" ref="AN66:AN97">COUNT(J66:AL66)</f>
        <v>5</v>
      </c>
    </row>
    <row r="67" spans="2:40" ht="15.75" customHeight="1">
      <c r="B67" s="6" t="s">
        <v>88</v>
      </c>
      <c r="C67" s="7">
        <v>58</v>
      </c>
      <c r="D67" s="7" t="s">
        <v>1167</v>
      </c>
      <c r="E67" s="11">
        <v>840003206854432</v>
      </c>
      <c r="F67" s="9">
        <v>43197</v>
      </c>
      <c r="G67" s="6" t="s">
        <v>718</v>
      </c>
      <c r="H67" s="6" t="s">
        <v>1166</v>
      </c>
      <c r="I67" s="10" t="s">
        <v>1168</v>
      </c>
      <c r="AA67" s="30">
        <v>18</v>
      </c>
      <c r="AB67" s="30">
        <v>36</v>
      </c>
      <c r="AJ67" s="30">
        <v>50</v>
      </c>
      <c r="AM67" s="19">
        <f>SUM(J67:AJ67)</f>
        <v>104</v>
      </c>
      <c r="AN67" s="30">
        <f t="shared" si="3"/>
        <v>3</v>
      </c>
    </row>
    <row r="68" spans="2:40" ht="15.75" customHeight="1">
      <c r="B68" s="6" t="s">
        <v>30</v>
      </c>
      <c r="C68" s="7" t="s">
        <v>1137</v>
      </c>
      <c r="D68" s="7" t="s">
        <v>1138</v>
      </c>
      <c r="E68" s="8">
        <v>840003151992342</v>
      </c>
      <c r="F68" s="9">
        <v>43231</v>
      </c>
      <c r="G68" s="6" t="s">
        <v>1139</v>
      </c>
      <c r="H68" s="6" t="s">
        <v>1140</v>
      </c>
      <c r="I68" s="10" t="s">
        <v>1141</v>
      </c>
      <c r="K68" s="30">
        <v>26</v>
      </c>
      <c r="T68" s="30">
        <v>26</v>
      </c>
      <c r="U68" s="30">
        <v>26</v>
      </c>
      <c r="AK68" s="30">
        <v>26</v>
      </c>
      <c r="AM68" s="19">
        <f>SUM(J68:AK68)</f>
        <v>104</v>
      </c>
      <c r="AN68" s="30">
        <f t="shared" si="3"/>
        <v>4</v>
      </c>
    </row>
    <row r="69" spans="2:40" ht="15.75" customHeight="1">
      <c r="B69" s="6" t="s">
        <v>17</v>
      </c>
      <c r="C69" s="7" t="s">
        <v>741</v>
      </c>
      <c r="D69" s="7">
        <v>3471878</v>
      </c>
      <c r="E69" s="8">
        <v>840003203549866</v>
      </c>
      <c r="F69" s="9">
        <v>43145</v>
      </c>
      <c r="G69" s="6" t="s">
        <v>306</v>
      </c>
      <c r="H69" s="6" t="s">
        <v>85</v>
      </c>
      <c r="I69" s="10" t="s">
        <v>742</v>
      </c>
      <c r="J69" s="5">
        <v>42</v>
      </c>
      <c r="T69" s="30">
        <v>30</v>
      </c>
      <c r="U69" s="30">
        <v>30</v>
      </c>
      <c r="AE69" s="75"/>
      <c r="AF69" s="75"/>
      <c r="AG69" s="75"/>
      <c r="AH69" s="75"/>
      <c r="AI69" s="75"/>
      <c r="AJ69" s="75"/>
      <c r="AK69" s="75"/>
      <c r="AL69" s="75"/>
      <c r="AM69" s="19">
        <f>SUM(J69:AF69)</f>
        <v>102</v>
      </c>
      <c r="AN69" s="30">
        <f t="shared" si="3"/>
        <v>3</v>
      </c>
    </row>
    <row r="70" spans="2:40" ht="15.75" customHeight="1">
      <c r="B70" s="6" t="s">
        <v>48</v>
      </c>
      <c r="C70" s="7" t="s">
        <v>1053</v>
      </c>
      <c r="D70" s="7">
        <v>5396573</v>
      </c>
      <c r="E70" s="8">
        <v>840003147311879</v>
      </c>
      <c r="F70" s="9">
        <v>43177</v>
      </c>
      <c r="G70" s="6" t="s">
        <v>1052</v>
      </c>
      <c r="H70" s="6" t="s">
        <v>1050</v>
      </c>
      <c r="I70" s="10" t="s">
        <v>81</v>
      </c>
      <c r="K70" s="30">
        <v>20</v>
      </c>
      <c r="L70" s="30">
        <v>30</v>
      </c>
      <c r="M70" s="30">
        <v>15</v>
      </c>
      <c r="N70" s="30">
        <v>35</v>
      </c>
      <c r="AE70" s="75"/>
      <c r="AF70" s="75"/>
      <c r="AG70" s="75"/>
      <c r="AH70" s="75"/>
      <c r="AI70" s="75"/>
      <c r="AJ70" s="75"/>
      <c r="AK70" s="75"/>
      <c r="AL70" s="75"/>
      <c r="AM70" s="19">
        <f>SUM(J70:AF70)</f>
        <v>100</v>
      </c>
      <c r="AN70" s="30">
        <f t="shared" si="3"/>
        <v>4</v>
      </c>
    </row>
    <row r="71" spans="2:40" ht="15.75" customHeight="1">
      <c r="B71" s="6" t="s">
        <v>650</v>
      </c>
      <c r="E71" s="8">
        <v>840003133994544</v>
      </c>
      <c r="F71" s="9">
        <v>43140</v>
      </c>
      <c r="G71" s="6" t="s">
        <v>386</v>
      </c>
      <c r="H71" s="6" t="s">
        <v>387</v>
      </c>
      <c r="I71" s="10" t="s">
        <v>775</v>
      </c>
      <c r="AL71" s="30">
        <v>98</v>
      </c>
      <c r="AM71" s="19">
        <f>SUM(J71:AL71)</f>
        <v>98</v>
      </c>
      <c r="AN71" s="30">
        <f t="shared" si="3"/>
        <v>1</v>
      </c>
    </row>
    <row r="72" spans="2:40" ht="15" customHeight="1">
      <c r="B72" s="6" t="s">
        <v>60</v>
      </c>
      <c r="C72" s="7" t="s">
        <v>859</v>
      </c>
      <c r="D72" s="7">
        <v>493318</v>
      </c>
      <c r="E72" s="8">
        <v>840003008585313</v>
      </c>
      <c r="F72" s="9">
        <v>43177</v>
      </c>
      <c r="G72" s="6" t="s">
        <v>860</v>
      </c>
      <c r="H72" s="6" t="s">
        <v>793</v>
      </c>
      <c r="I72" s="15" t="s">
        <v>794</v>
      </c>
      <c r="J72" s="5">
        <v>21</v>
      </c>
      <c r="N72" s="30">
        <v>16</v>
      </c>
      <c r="O72" s="30">
        <v>12</v>
      </c>
      <c r="P72" s="30">
        <v>12</v>
      </c>
      <c r="X72" s="30">
        <v>12</v>
      </c>
      <c r="Y72" s="30">
        <v>12</v>
      </c>
      <c r="AE72" s="75"/>
      <c r="AF72" s="75"/>
      <c r="AG72" s="75"/>
      <c r="AH72" s="75"/>
      <c r="AI72" s="75"/>
      <c r="AJ72" s="75"/>
      <c r="AK72" s="75"/>
      <c r="AL72" s="75"/>
      <c r="AM72" s="19">
        <f>SUM(J72:AF72)</f>
        <v>85</v>
      </c>
      <c r="AN72" s="30">
        <f t="shared" si="3"/>
        <v>6</v>
      </c>
    </row>
    <row r="73" spans="2:40" ht="15.75" customHeight="1">
      <c r="B73" s="6" t="s">
        <v>48</v>
      </c>
      <c r="C73" s="7" t="s">
        <v>734</v>
      </c>
      <c r="D73" s="7">
        <v>395845</v>
      </c>
      <c r="E73" s="8">
        <v>840003203127204</v>
      </c>
      <c r="F73" s="9">
        <v>43157</v>
      </c>
      <c r="G73" s="6" t="s">
        <v>740</v>
      </c>
      <c r="H73" s="6" t="s">
        <v>85</v>
      </c>
      <c r="I73" s="10" t="s">
        <v>735</v>
      </c>
      <c r="O73" s="30">
        <v>25</v>
      </c>
      <c r="P73" s="30">
        <v>15</v>
      </c>
      <c r="T73" s="30">
        <v>20</v>
      </c>
      <c r="U73" s="30">
        <v>20</v>
      </c>
      <c r="AE73" s="75"/>
      <c r="AF73" s="75"/>
      <c r="AG73" s="75"/>
      <c r="AH73" s="75"/>
      <c r="AI73" s="75"/>
      <c r="AJ73" s="75"/>
      <c r="AK73" s="75"/>
      <c r="AL73" s="75"/>
      <c r="AM73" s="19">
        <f>SUM(J73:AF73)</f>
        <v>80</v>
      </c>
      <c r="AN73" s="30">
        <f t="shared" si="3"/>
        <v>4</v>
      </c>
    </row>
    <row r="74" spans="2:40" ht="15.75" customHeight="1">
      <c r="B74" s="6" t="s">
        <v>48</v>
      </c>
      <c r="C74" s="7" t="s">
        <v>770</v>
      </c>
      <c r="D74" s="7">
        <v>397267</v>
      </c>
      <c r="E74" s="8">
        <v>840003006382103</v>
      </c>
      <c r="F74" s="9">
        <v>43164</v>
      </c>
      <c r="G74" s="70" t="s">
        <v>1143</v>
      </c>
      <c r="H74" s="70" t="s">
        <v>764</v>
      </c>
      <c r="I74" s="10" t="s">
        <v>1147</v>
      </c>
      <c r="T74" s="30">
        <v>25</v>
      </c>
      <c r="U74" s="30">
        <v>12</v>
      </c>
      <c r="V74" s="30">
        <v>20</v>
      </c>
      <c r="W74" s="30">
        <v>20</v>
      </c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19">
        <f>SUM(J74:AF74)</f>
        <v>77</v>
      </c>
      <c r="AN74" s="30">
        <f t="shared" si="3"/>
        <v>4</v>
      </c>
    </row>
    <row r="75" spans="2:40" ht="15.75" customHeight="1">
      <c r="B75" s="6" t="s">
        <v>60</v>
      </c>
      <c r="C75" s="7" t="s">
        <v>831</v>
      </c>
      <c r="D75" s="7">
        <v>493531</v>
      </c>
      <c r="E75" s="11">
        <v>840003149173898</v>
      </c>
      <c r="F75" s="9">
        <v>43174</v>
      </c>
      <c r="G75" s="6" t="s">
        <v>832</v>
      </c>
      <c r="H75" s="6" t="s">
        <v>830</v>
      </c>
      <c r="I75" s="10" t="s">
        <v>833</v>
      </c>
      <c r="J75" s="5">
        <v>20</v>
      </c>
      <c r="T75" s="30">
        <v>10</v>
      </c>
      <c r="U75" s="30">
        <v>10</v>
      </c>
      <c r="AA75" s="30">
        <v>18</v>
      </c>
      <c r="AB75" s="30">
        <v>6</v>
      </c>
      <c r="AG75" s="30">
        <v>12</v>
      </c>
      <c r="AM75" s="19">
        <f>SUM(J75:AG75)</f>
        <v>76</v>
      </c>
      <c r="AN75" s="30">
        <f t="shared" si="3"/>
        <v>6</v>
      </c>
    </row>
    <row r="76" spans="2:40" ht="15.75" customHeight="1">
      <c r="B76" s="6" t="s">
        <v>650</v>
      </c>
      <c r="C76" s="7"/>
      <c r="D76" s="7"/>
      <c r="E76" s="8">
        <v>840003127884685</v>
      </c>
      <c r="F76" s="9"/>
      <c r="G76" s="6" t="s">
        <v>1049</v>
      </c>
      <c r="H76" s="6" t="s">
        <v>111</v>
      </c>
      <c r="I76" s="10"/>
      <c r="N76" s="30">
        <v>25</v>
      </c>
      <c r="O76" s="30">
        <v>20</v>
      </c>
      <c r="P76" s="30">
        <v>30</v>
      </c>
      <c r="AE76" s="75"/>
      <c r="AF76" s="75"/>
      <c r="AG76" s="75"/>
      <c r="AH76" s="75"/>
      <c r="AI76" s="75"/>
      <c r="AJ76" s="75"/>
      <c r="AK76" s="75"/>
      <c r="AL76" s="75"/>
      <c r="AM76" s="19">
        <f>SUM(J76:AF76)</f>
        <v>75</v>
      </c>
      <c r="AN76" s="30">
        <f t="shared" si="3"/>
        <v>3</v>
      </c>
    </row>
    <row r="77" spans="2:40" ht="15.75" customHeight="1">
      <c r="B77" s="6" t="s">
        <v>739</v>
      </c>
      <c r="E77" s="8">
        <v>840003145402745</v>
      </c>
      <c r="F77" s="9">
        <v>43174</v>
      </c>
      <c r="G77" s="6" t="s">
        <v>871</v>
      </c>
      <c r="H77" s="6" t="s">
        <v>220</v>
      </c>
      <c r="I77" s="10" t="s">
        <v>566</v>
      </c>
      <c r="J77" s="5">
        <v>46</v>
      </c>
      <c r="O77" s="30">
        <v>12</v>
      </c>
      <c r="P77" s="30">
        <v>12</v>
      </c>
      <c r="AE77" s="75"/>
      <c r="AF77" s="75"/>
      <c r="AG77" s="75"/>
      <c r="AH77" s="75"/>
      <c r="AI77" s="75"/>
      <c r="AJ77" s="75"/>
      <c r="AK77" s="75"/>
      <c r="AL77" s="75"/>
      <c r="AM77" s="19">
        <f>SUM(J77:AF77)</f>
        <v>70</v>
      </c>
      <c r="AN77" s="30">
        <f t="shared" si="3"/>
        <v>3</v>
      </c>
    </row>
    <row r="78" spans="2:40" ht="15.75" customHeight="1">
      <c r="B78" s="6" t="s">
        <v>650</v>
      </c>
      <c r="E78" s="8">
        <v>840003201351732</v>
      </c>
      <c r="F78" s="9"/>
      <c r="G78" s="6" t="s">
        <v>672</v>
      </c>
      <c r="H78" s="6" t="s">
        <v>86</v>
      </c>
      <c r="I78" s="10"/>
      <c r="J78" s="5">
        <v>36</v>
      </c>
      <c r="O78" s="30">
        <v>15</v>
      </c>
      <c r="P78" s="30">
        <v>18</v>
      </c>
      <c r="AE78" s="75"/>
      <c r="AF78" s="75"/>
      <c r="AG78" s="75"/>
      <c r="AH78" s="75"/>
      <c r="AI78" s="75"/>
      <c r="AJ78" s="75"/>
      <c r="AK78" s="75"/>
      <c r="AL78" s="75"/>
      <c r="AM78" s="19">
        <f>SUM(J78:AF78)</f>
        <v>69</v>
      </c>
      <c r="AN78" s="30">
        <f t="shared" si="3"/>
        <v>3</v>
      </c>
    </row>
    <row r="79" spans="2:40" ht="15.75" customHeight="1">
      <c r="B79" s="6" t="s">
        <v>39</v>
      </c>
      <c r="C79" s="7">
        <v>178</v>
      </c>
      <c r="D79" s="7" t="s">
        <v>1088</v>
      </c>
      <c r="E79" s="8"/>
      <c r="F79" s="9">
        <v>43132</v>
      </c>
      <c r="G79" s="6" t="s">
        <v>189</v>
      </c>
      <c r="H79" s="6" t="s">
        <v>1085</v>
      </c>
      <c r="I79" s="10" t="s">
        <v>1087</v>
      </c>
      <c r="L79" s="30">
        <v>12</v>
      </c>
      <c r="Z79" s="30">
        <v>6</v>
      </c>
      <c r="AE79" s="75">
        <v>25</v>
      </c>
      <c r="AF79" s="75">
        <v>25</v>
      </c>
      <c r="AG79" s="75"/>
      <c r="AH79" s="75"/>
      <c r="AI79" s="75"/>
      <c r="AJ79" s="75"/>
      <c r="AK79" s="75"/>
      <c r="AL79" s="75"/>
      <c r="AM79" s="19">
        <f>SUM(J79:AF79)</f>
        <v>68</v>
      </c>
      <c r="AN79" s="30">
        <f t="shared" si="3"/>
        <v>4</v>
      </c>
    </row>
    <row r="80" spans="2:40" ht="15.75" customHeight="1">
      <c r="B80" s="6" t="s">
        <v>650</v>
      </c>
      <c r="E80" s="8">
        <v>840003127485030</v>
      </c>
      <c r="F80" s="9">
        <v>43162</v>
      </c>
      <c r="G80" s="6" t="s">
        <v>888</v>
      </c>
      <c r="H80" s="6" t="s">
        <v>889</v>
      </c>
      <c r="I80" s="10" t="s">
        <v>540</v>
      </c>
      <c r="J80" s="5">
        <v>10</v>
      </c>
      <c r="M80" s="30">
        <v>16</v>
      </c>
      <c r="AH80" s="30">
        <v>40</v>
      </c>
      <c r="AM80" s="19">
        <f>SUM(J80:AH80)</f>
        <v>66</v>
      </c>
      <c r="AN80" s="30">
        <f t="shared" si="3"/>
        <v>3</v>
      </c>
    </row>
    <row r="81" spans="2:40" ht="15.75" customHeight="1">
      <c r="B81" s="6" t="s">
        <v>650</v>
      </c>
      <c r="C81" s="7"/>
      <c r="D81" s="7"/>
      <c r="E81" s="8">
        <v>840003147311880</v>
      </c>
      <c r="F81" s="9">
        <v>43174</v>
      </c>
      <c r="G81" s="6" t="s">
        <v>1049</v>
      </c>
      <c r="H81" s="6" t="s">
        <v>1050</v>
      </c>
      <c r="I81" s="10"/>
      <c r="K81" s="30">
        <v>15</v>
      </c>
      <c r="L81" s="30">
        <v>30</v>
      </c>
      <c r="M81" s="30">
        <v>20</v>
      </c>
      <c r="AE81" s="75"/>
      <c r="AF81" s="75"/>
      <c r="AG81" s="75"/>
      <c r="AH81" s="75"/>
      <c r="AI81" s="75"/>
      <c r="AJ81" s="75"/>
      <c r="AK81" s="75"/>
      <c r="AL81" s="75"/>
      <c r="AM81" s="19">
        <f aca="true" t="shared" si="4" ref="AM81:AM91">SUM(J81:AF81)</f>
        <v>65</v>
      </c>
      <c r="AN81" s="30">
        <f t="shared" si="3"/>
        <v>3</v>
      </c>
    </row>
    <row r="82" spans="2:40" ht="15.75" customHeight="1">
      <c r="B82" s="6" t="s">
        <v>60</v>
      </c>
      <c r="C82" s="7" t="s">
        <v>827</v>
      </c>
      <c r="D82" s="7">
        <v>492898</v>
      </c>
      <c r="E82" s="8">
        <v>840003130973294</v>
      </c>
      <c r="F82" s="9">
        <v>43156</v>
      </c>
      <c r="G82" s="6" t="s">
        <v>444</v>
      </c>
      <c r="H82" s="6" t="s">
        <v>445</v>
      </c>
      <c r="I82" s="10" t="s">
        <v>828</v>
      </c>
      <c r="J82" s="5">
        <v>30</v>
      </c>
      <c r="Q82" s="30">
        <v>15</v>
      </c>
      <c r="R82" s="30">
        <v>18</v>
      </c>
      <c r="AE82" s="75"/>
      <c r="AF82" s="75"/>
      <c r="AG82" s="75"/>
      <c r="AH82" s="75"/>
      <c r="AI82" s="75"/>
      <c r="AJ82" s="75"/>
      <c r="AK82" s="75"/>
      <c r="AL82" s="75"/>
      <c r="AM82" s="19">
        <f t="shared" si="4"/>
        <v>63</v>
      </c>
      <c r="AN82" s="30">
        <f t="shared" si="3"/>
        <v>3</v>
      </c>
    </row>
    <row r="83" spans="2:40" ht="15.75" customHeight="1">
      <c r="B83" s="6" t="s">
        <v>88</v>
      </c>
      <c r="C83" s="7">
        <v>618</v>
      </c>
      <c r="D83" s="7">
        <v>43923383</v>
      </c>
      <c r="E83" s="8">
        <v>840003141345227</v>
      </c>
      <c r="F83" s="9">
        <v>43149</v>
      </c>
      <c r="G83" s="6" t="s">
        <v>204</v>
      </c>
      <c r="H83" s="6" t="s">
        <v>205</v>
      </c>
      <c r="I83" s="10" t="s">
        <v>206</v>
      </c>
      <c r="J83" s="5">
        <v>24</v>
      </c>
      <c r="N83" s="30">
        <v>12</v>
      </c>
      <c r="O83" s="30">
        <v>12</v>
      </c>
      <c r="P83" s="30">
        <v>12</v>
      </c>
      <c r="AE83" s="75"/>
      <c r="AF83" s="75"/>
      <c r="AG83" s="75"/>
      <c r="AH83" s="75"/>
      <c r="AI83" s="75"/>
      <c r="AJ83" s="75"/>
      <c r="AK83" s="75"/>
      <c r="AL83" s="75"/>
      <c r="AM83" s="19">
        <f t="shared" si="4"/>
        <v>60</v>
      </c>
      <c r="AN83" s="30">
        <f t="shared" si="3"/>
        <v>4</v>
      </c>
    </row>
    <row r="84" spans="2:40" ht="15.75" customHeight="1">
      <c r="B84" s="6" t="s">
        <v>69</v>
      </c>
      <c r="C84" s="7" t="s">
        <v>398</v>
      </c>
      <c r="D84" s="7" t="s">
        <v>724</v>
      </c>
      <c r="E84" s="8">
        <v>840003145823633</v>
      </c>
      <c r="F84" s="9">
        <v>43132</v>
      </c>
      <c r="G84" s="6" t="s">
        <v>596</v>
      </c>
      <c r="H84" s="6" t="s">
        <v>723</v>
      </c>
      <c r="I84" s="10" t="s">
        <v>725</v>
      </c>
      <c r="J84" s="5">
        <v>24</v>
      </c>
      <c r="T84" s="30">
        <v>18</v>
      </c>
      <c r="U84" s="30">
        <v>18</v>
      </c>
      <c r="AE84" s="75"/>
      <c r="AF84" s="75"/>
      <c r="AG84" s="75"/>
      <c r="AH84" s="75"/>
      <c r="AI84" s="75"/>
      <c r="AJ84" s="75"/>
      <c r="AK84" s="75"/>
      <c r="AL84" s="75"/>
      <c r="AM84" s="19">
        <f t="shared" si="4"/>
        <v>60</v>
      </c>
      <c r="AN84" s="30">
        <f t="shared" si="3"/>
        <v>3</v>
      </c>
    </row>
    <row r="85" spans="2:40" ht="15.75" customHeight="1">
      <c r="B85" s="6" t="s">
        <v>17</v>
      </c>
      <c r="C85" s="7" t="s">
        <v>402</v>
      </c>
      <c r="D85" s="7">
        <v>3485854</v>
      </c>
      <c r="F85" s="9">
        <v>43187</v>
      </c>
      <c r="G85" s="6" t="s">
        <v>101</v>
      </c>
      <c r="H85" s="6" t="s">
        <v>102</v>
      </c>
      <c r="I85" s="10"/>
      <c r="O85" s="30">
        <v>12</v>
      </c>
      <c r="P85" s="30">
        <v>12</v>
      </c>
      <c r="Q85" s="30">
        <v>12</v>
      </c>
      <c r="R85" s="30">
        <v>12</v>
      </c>
      <c r="S85" s="30">
        <v>12</v>
      </c>
      <c r="AE85" s="75"/>
      <c r="AF85" s="75"/>
      <c r="AG85" s="75"/>
      <c r="AH85" s="75"/>
      <c r="AI85" s="75"/>
      <c r="AJ85" s="75"/>
      <c r="AK85" s="75"/>
      <c r="AL85" s="75"/>
      <c r="AM85" s="19">
        <f t="shared" si="4"/>
        <v>60</v>
      </c>
      <c r="AN85" s="30">
        <f t="shared" si="3"/>
        <v>5</v>
      </c>
    </row>
    <row r="86" spans="2:40" ht="15.75" customHeight="1">
      <c r="B86" s="6" t="s">
        <v>199</v>
      </c>
      <c r="C86" s="7" t="s">
        <v>1031</v>
      </c>
      <c r="D86" s="7" t="s">
        <v>1032</v>
      </c>
      <c r="E86" s="8">
        <v>840003143063804</v>
      </c>
      <c r="F86" s="9">
        <v>43233</v>
      </c>
      <c r="G86" s="6" t="s">
        <v>1033</v>
      </c>
      <c r="H86" s="6" t="s">
        <v>1030</v>
      </c>
      <c r="I86" s="10" t="s">
        <v>1034</v>
      </c>
      <c r="K86" s="30">
        <v>26</v>
      </c>
      <c r="M86" s="30">
        <v>32</v>
      </c>
      <c r="AE86" s="75"/>
      <c r="AF86" s="75"/>
      <c r="AG86" s="75"/>
      <c r="AH86" s="75"/>
      <c r="AI86" s="75"/>
      <c r="AJ86" s="75"/>
      <c r="AK86" s="75"/>
      <c r="AL86" s="75"/>
      <c r="AM86" s="19">
        <f t="shared" si="4"/>
        <v>58</v>
      </c>
      <c r="AN86" s="30">
        <f t="shared" si="3"/>
        <v>2</v>
      </c>
    </row>
    <row r="87" spans="2:40" ht="15.75" customHeight="1">
      <c r="B87" s="5" t="s">
        <v>17</v>
      </c>
      <c r="E87" s="8">
        <v>840008150300134</v>
      </c>
      <c r="F87" s="9">
        <v>43513</v>
      </c>
      <c r="G87" s="5" t="s">
        <v>596</v>
      </c>
      <c r="H87" s="5" t="s">
        <v>639</v>
      </c>
      <c r="I87" s="10"/>
      <c r="J87" s="5">
        <v>35</v>
      </c>
      <c r="O87" s="30">
        <v>10</v>
      </c>
      <c r="P87" s="30">
        <v>10</v>
      </c>
      <c r="AE87" s="75"/>
      <c r="AF87" s="75"/>
      <c r="AG87" s="75"/>
      <c r="AH87" s="75"/>
      <c r="AI87" s="75"/>
      <c r="AJ87" s="75"/>
      <c r="AK87" s="75"/>
      <c r="AL87" s="75"/>
      <c r="AM87" s="19">
        <f t="shared" si="4"/>
        <v>55</v>
      </c>
      <c r="AN87" s="30">
        <f t="shared" si="3"/>
        <v>3</v>
      </c>
    </row>
    <row r="88" spans="2:40" ht="15.75" customHeight="1">
      <c r="B88" s="6" t="s">
        <v>17</v>
      </c>
      <c r="C88" s="7" t="s">
        <v>669</v>
      </c>
      <c r="D88" s="7">
        <v>3495984</v>
      </c>
      <c r="E88" s="8">
        <v>840003201351733</v>
      </c>
      <c r="F88" s="9">
        <v>43162</v>
      </c>
      <c r="G88" s="6" t="s">
        <v>670</v>
      </c>
      <c r="H88" s="6" t="s">
        <v>86</v>
      </c>
      <c r="I88" s="10" t="s">
        <v>671</v>
      </c>
      <c r="J88" s="5">
        <v>28</v>
      </c>
      <c r="Z88" s="30">
        <v>26</v>
      </c>
      <c r="AE88" s="75"/>
      <c r="AF88" s="75"/>
      <c r="AG88" s="75"/>
      <c r="AH88" s="75"/>
      <c r="AI88" s="75"/>
      <c r="AJ88" s="75"/>
      <c r="AK88" s="75"/>
      <c r="AL88" s="75"/>
      <c r="AM88" s="19">
        <f t="shared" si="4"/>
        <v>54</v>
      </c>
      <c r="AN88" s="30">
        <f t="shared" si="3"/>
        <v>2</v>
      </c>
    </row>
    <row r="89" spans="2:40" ht="15.75" customHeight="1">
      <c r="B89" s="6" t="s">
        <v>650</v>
      </c>
      <c r="E89" s="8">
        <v>840003149515945</v>
      </c>
      <c r="F89" s="9">
        <v>43136</v>
      </c>
      <c r="G89" s="6" t="s">
        <v>806</v>
      </c>
      <c r="H89" s="6" t="s">
        <v>599</v>
      </c>
      <c r="I89" s="10" t="s">
        <v>807</v>
      </c>
      <c r="J89" s="5">
        <v>20</v>
      </c>
      <c r="N89" s="30">
        <v>15</v>
      </c>
      <c r="T89" s="30">
        <v>12</v>
      </c>
      <c r="U89" s="30">
        <v>6</v>
      </c>
      <c r="AE89" s="75"/>
      <c r="AF89" s="75"/>
      <c r="AG89" s="75"/>
      <c r="AH89" s="75"/>
      <c r="AI89" s="75"/>
      <c r="AJ89" s="75"/>
      <c r="AK89" s="75"/>
      <c r="AL89" s="75"/>
      <c r="AM89" s="19">
        <f t="shared" si="4"/>
        <v>53</v>
      </c>
      <c r="AN89" s="30">
        <f t="shared" si="3"/>
        <v>4</v>
      </c>
    </row>
    <row r="90" spans="2:40" ht="15.75" customHeight="1">
      <c r="B90" s="6" t="s">
        <v>48</v>
      </c>
      <c r="C90" s="7" t="s">
        <v>993</v>
      </c>
      <c r="D90" s="7" t="s">
        <v>994</v>
      </c>
      <c r="E90" s="8">
        <v>840003142193658</v>
      </c>
      <c r="F90" s="9">
        <v>43151</v>
      </c>
      <c r="G90" s="6" t="s">
        <v>995</v>
      </c>
      <c r="H90" s="6" t="s">
        <v>996</v>
      </c>
      <c r="I90" s="10" t="s">
        <v>997</v>
      </c>
      <c r="K90" s="30">
        <v>20</v>
      </c>
      <c r="T90" s="30">
        <v>16</v>
      </c>
      <c r="U90" s="30">
        <v>16</v>
      </c>
      <c r="AE90" s="75"/>
      <c r="AF90" s="75"/>
      <c r="AG90" s="75"/>
      <c r="AH90" s="75"/>
      <c r="AI90" s="75"/>
      <c r="AJ90" s="75"/>
      <c r="AK90" s="75"/>
      <c r="AL90" s="75"/>
      <c r="AM90" s="19">
        <f t="shared" si="4"/>
        <v>52</v>
      </c>
      <c r="AN90" s="30">
        <f t="shared" si="3"/>
        <v>3</v>
      </c>
    </row>
    <row r="91" spans="2:40" ht="15.75" customHeight="1">
      <c r="B91" s="6" t="s">
        <v>650</v>
      </c>
      <c r="C91" s="7" t="s">
        <v>875</v>
      </c>
      <c r="E91" s="8">
        <v>840003202293369</v>
      </c>
      <c r="F91" s="9">
        <v>43162</v>
      </c>
      <c r="G91" s="6" t="s">
        <v>569</v>
      </c>
      <c r="H91" s="6" t="s">
        <v>570</v>
      </c>
      <c r="I91" s="10" t="s">
        <v>876</v>
      </c>
      <c r="J91" s="5">
        <v>40</v>
      </c>
      <c r="S91" s="30">
        <v>12</v>
      </c>
      <c r="AE91" s="75"/>
      <c r="AF91" s="75"/>
      <c r="AG91" s="75"/>
      <c r="AH91" s="75"/>
      <c r="AI91" s="75"/>
      <c r="AJ91" s="75"/>
      <c r="AK91" s="75"/>
      <c r="AL91" s="75"/>
      <c r="AM91" s="19">
        <f t="shared" si="4"/>
        <v>52</v>
      </c>
      <c r="AN91" s="30">
        <f t="shared" si="3"/>
        <v>2</v>
      </c>
    </row>
    <row r="92" spans="2:40" ht="15.75" customHeight="1">
      <c r="B92" s="6" t="s">
        <v>60</v>
      </c>
      <c r="C92" s="7" t="s">
        <v>726</v>
      </c>
      <c r="D92" s="7">
        <v>493989</v>
      </c>
      <c r="E92" s="8">
        <v>840003204193918</v>
      </c>
      <c r="F92" s="9">
        <v>43162</v>
      </c>
      <c r="G92" s="6" t="s">
        <v>280</v>
      </c>
      <c r="H92" s="6" t="s">
        <v>281</v>
      </c>
      <c r="I92" s="10" t="s">
        <v>727</v>
      </c>
      <c r="J92" s="5">
        <v>7</v>
      </c>
      <c r="AA92" s="30">
        <v>12</v>
      </c>
      <c r="AB92" s="30">
        <v>12</v>
      </c>
      <c r="AK92" s="30">
        <v>20</v>
      </c>
      <c r="AM92" s="19">
        <f>SUM(J92:AK92)</f>
        <v>51</v>
      </c>
      <c r="AN92" s="30">
        <f t="shared" si="3"/>
        <v>4</v>
      </c>
    </row>
    <row r="93" spans="2:40" ht="15.75" customHeight="1">
      <c r="B93" s="6" t="s">
        <v>650</v>
      </c>
      <c r="E93" s="8">
        <v>840003008585325</v>
      </c>
      <c r="F93" s="9"/>
      <c r="G93" s="6" t="s">
        <v>426</v>
      </c>
      <c r="H93" s="6" t="s">
        <v>427</v>
      </c>
      <c r="I93" s="10" t="s">
        <v>428</v>
      </c>
      <c r="J93" s="5">
        <v>48</v>
      </c>
      <c r="AE93" s="75"/>
      <c r="AF93" s="75"/>
      <c r="AG93" s="75"/>
      <c r="AH93" s="75"/>
      <c r="AI93" s="75"/>
      <c r="AJ93" s="75"/>
      <c r="AK93" s="75"/>
      <c r="AL93" s="75"/>
      <c r="AM93" s="19">
        <f aca="true" t="shared" si="5" ref="AM93:AM100">SUM(J93:AF93)</f>
        <v>48</v>
      </c>
      <c r="AN93" s="30">
        <f t="shared" si="3"/>
        <v>1</v>
      </c>
    </row>
    <row r="94" spans="2:40" ht="15.75" customHeight="1">
      <c r="B94" s="6" t="s">
        <v>650</v>
      </c>
      <c r="C94" s="7" t="s">
        <v>736</v>
      </c>
      <c r="E94" s="8">
        <v>840003203127202</v>
      </c>
      <c r="F94" s="9">
        <v>43155</v>
      </c>
      <c r="G94" s="6" t="s">
        <v>740</v>
      </c>
      <c r="H94" s="6" t="s">
        <v>85</v>
      </c>
      <c r="I94" s="10" t="s">
        <v>300</v>
      </c>
      <c r="J94" s="5">
        <v>48</v>
      </c>
      <c r="AE94" s="75"/>
      <c r="AF94" s="75"/>
      <c r="AG94" s="75"/>
      <c r="AH94" s="75"/>
      <c r="AI94" s="75"/>
      <c r="AJ94" s="75"/>
      <c r="AK94" s="75"/>
      <c r="AL94" s="75"/>
      <c r="AM94" s="19">
        <f t="shared" si="5"/>
        <v>48</v>
      </c>
      <c r="AN94" s="30">
        <f t="shared" si="3"/>
        <v>1</v>
      </c>
    </row>
    <row r="95" spans="2:40" ht="15.75" customHeight="1">
      <c r="B95" s="6" t="s">
        <v>73</v>
      </c>
      <c r="C95" s="7">
        <v>18</v>
      </c>
      <c r="D95" s="7" t="s">
        <v>782</v>
      </c>
      <c r="E95" s="8">
        <v>840003201786191</v>
      </c>
      <c r="F95" s="9">
        <v>43171</v>
      </c>
      <c r="G95" s="6" t="s">
        <v>779</v>
      </c>
      <c r="H95" s="6" t="s">
        <v>780</v>
      </c>
      <c r="I95" s="10" t="s">
        <v>783</v>
      </c>
      <c r="J95" s="5">
        <v>12</v>
      </c>
      <c r="M95" s="30">
        <v>10</v>
      </c>
      <c r="AA95" s="30">
        <v>10</v>
      </c>
      <c r="AB95" s="30">
        <v>15</v>
      </c>
      <c r="AE95" s="75"/>
      <c r="AF95" s="75"/>
      <c r="AG95" s="75"/>
      <c r="AH95" s="75"/>
      <c r="AI95" s="75"/>
      <c r="AJ95" s="75"/>
      <c r="AK95" s="75"/>
      <c r="AL95" s="75"/>
      <c r="AM95" s="19">
        <f t="shared" si="5"/>
        <v>47</v>
      </c>
      <c r="AN95" s="30">
        <f t="shared" si="3"/>
        <v>4</v>
      </c>
    </row>
    <row r="96" spans="2:40" ht="15.75" customHeight="1">
      <c r="B96" s="6" t="s">
        <v>88</v>
      </c>
      <c r="E96" s="8">
        <v>840003004438658</v>
      </c>
      <c r="F96" s="9"/>
      <c r="G96" s="6" t="s">
        <v>164</v>
      </c>
      <c r="H96" s="6" t="s">
        <v>165</v>
      </c>
      <c r="I96" s="10"/>
      <c r="O96" s="30">
        <v>16</v>
      </c>
      <c r="P96" s="30">
        <v>30</v>
      </c>
      <c r="AE96" s="75"/>
      <c r="AF96" s="75"/>
      <c r="AG96" s="75"/>
      <c r="AH96" s="75"/>
      <c r="AI96" s="75"/>
      <c r="AJ96" s="75"/>
      <c r="AK96" s="75"/>
      <c r="AL96" s="75"/>
      <c r="AM96" s="19">
        <f t="shared" si="5"/>
        <v>46</v>
      </c>
      <c r="AN96" s="30">
        <f t="shared" si="3"/>
        <v>2</v>
      </c>
    </row>
    <row r="97" spans="2:40" ht="15.75" customHeight="1">
      <c r="B97" s="6" t="s">
        <v>650</v>
      </c>
      <c r="E97" s="8">
        <v>840003133282789</v>
      </c>
      <c r="F97" s="9">
        <v>43189</v>
      </c>
      <c r="G97" s="6" t="s">
        <v>771</v>
      </c>
      <c r="H97" s="6" t="s">
        <v>764</v>
      </c>
      <c r="I97" s="10" t="s">
        <v>769</v>
      </c>
      <c r="J97" s="5">
        <v>45</v>
      </c>
      <c r="AE97" s="75"/>
      <c r="AF97" s="75"/>
      <c r="AG97" s="75"/>
      <c r="AH97" s="75"/>
      <c r="AI97" s="75"/>
      <c r="AJ97" s="75"/>
      <c r="AK97" s="75"/>
      <c r="AL97" s="75"/>
      <c r="AM97" s="19">
        <f t="shared" si="5"/>
        <v>45</v>
      </c>
      <c r="AN97" s="30">
        <f t="shared" si="3"/>
        <v>1</v>
      </c>
    </row>
    <row r="98" spans="2:40" ht="15.75" customHeight="1">
      <c r="B98" s="6" t="s">
        <v>739</v>
      </c>
      <c r="C98" s="7" t="s">
        <v>541</v>
      </c>
      <c r="D98" s="7"/>
      <c r="E98" s="8">
        <v>840003128686205</v>
      </c>
      <c r="F98" s="9">
        <v>43420</v>
      </c>
      <c r="G98" s="6" t="s">
        <v>538</v>
      </c>
      <c r="H98" s="6" t="s">
        <v>539</v>
      </c>
      <c r="I98" s="10" t="s">
        <v>540</v>
      </c>
      <c r="J98" s="5">
        <v>18</v>
      </c>
      <c r="M98" s="30">
        <v>26</v>
      </c>
      <c r="AE98" s="75"/>
      <c r="AF98" s="75"/>
      <c r="AG98" s="75"/>
      <c r="AH98" s="75"/>
      <c r="AI98" s="75"/>
      <c r="AJ98" s="75"/>
      <c r="AK98" s="75"/>
      <c r="AL98" s="75"/>
      <c r="AM98" s="19">
        <f t="shared" si="5"/>
        <v>44</v>
      </c>
      <c r="AN98" s="30">
        <f aca="true" t="shared" si="6" ref="AN98:AN129">COUNT(J98:AL98)</f>
        <v>2</v>
      </c>
    </row>
    <row r="99" spans="2:40" ht="15.75" customHeight="1">
      <c r="B99" s="6" t="s">
        <v>11</v>
      </c>
      <c r="C99" s="7">
        <v>801</v>
      </c>
      <c r="D99" s="7" t="s">
        <v>1101</v>
      </c>
      <c r="E99" s="8">
        <v>840003142515498</v>
      </c>
      <c r="F99" s="9">
        <v>43139</v>
      </c>
      <c r="G99" s="6" t="s">
        <v>272</v>
      </c>
      <c r="H99" s="6" t="s">
        <v>115</v>
      </c>
      <c r="I99" s="10" t="s">
        <v>1102</v>
      </c>
      <c r="L99" s="30">
        <v>12</v>
      </c>
      <c r="AC99" s="30">
        <v>32</v>
      </c>
      <c r="AE99" s="75"/>
      <c r="AF99" s="75"/>
      <c r="AG99" s="75"/>
      <c r="AH99" s="75"/>
      <c r="AI99" s="75"/>
      <c r="AJ99" s="75"/>
      <c r="AK99" s="75"/>
      <c r="AL99" s="75"/>
      <c r="AM99" s="19">
        <f t="shared" si="5"/>
        <v>44</v>
      </c>
      <c r="AN99" s="30">
        <f t="shared" si="6"/>
        <v>2</v>
      </c>
    </row>
    <row r="100" spans="2:40" ht="15" customHeight="1">
      <c r="B100" s="6" t="s">
        <v>60</v>
      </c>
      <c r="C100" s="7" t="s">
        <v>259</v>
      </c>
      <c r="D100" s="7">
        <v>494045</v>
      </c>
      <c r="E100" s="8">
        <v>840003151992341</v>
      </c>
      <c r="F100" s="9">
        <v>43192</v>
      </c>
      <c r="G100" s="6" t="s">
        <v>1139</v>
      </c>
      <c r="H100" s="6" t="s">
        <v>1140</v>
      </c>
      <c r="I100" s="15" t="s">
        <v>1142</v>
      </c>
      <c r="K100" s="30">
        <v>12</v>
      </c>
      <c r="T100" s="30">
        <v>15</v>
      </c>
      <c r="U100" s="30">
        <v>15</v>
      </c>
      <c r="AE100" s="75"/>
      <c r="AF100" s="75"/>
      <c r="AG100" s="75"/>
      <c r="AH100" s="75"/>
      <c r="AI100" s="75"/>
      <c r="AJ100" s="75"/>
      <c r="AK100" s="75"/>
      <c r="AL100" s="75"/>
      <c r="AM100" s="19">
        <f t="shared" si="5"/>
        <v>42</v>
      </c>
      <c r="AN100" s="30">
        <f t="shared" si="6"/>
        <v>3</v>
      </c>
    </row>
    <row r="101" spans="2:40" ht="15" customHeight="1">
      <c r="B101" s="6" t="s">
        <v>48</v>
      </c>
      <c r="C101" s="7"/>
      <c r="D101" s="7"/>
      <c r="E101" s="8">
        <v>840003141446209</v>
      </c>
      <c r="F101" s="9"/>
      <c r="G101" s="70" t="s">
        <v>924</v>
      </c>
      <c r="H101" s="70" t="s">
        <v>196</v>
      </c>
      <c r="I101" s="1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>
        <v>12</v>
      </c>
      <c r="AJ101" s="75">
        <v>30</v>
      </c>
      <c r="AK101" s="75"/>
      <c r="AL101" s="75"/>
      <c r="AM101" s="19">
        <f>SUM(J101:AJ101)</f>
        <v>42</v>
      </c>
      <c r="AN101" s="30">
        <f t="shared" si="6"/>
        <v>2</v>
      </c>
    </row>
    <row r="102" spans="2:40" ht="15" customHeight="1">
      <c r="B102" s="6" t="s">
        <v>39</v>
      </c>
      <c r="C102" s="7" t="s">
        <v>808</v>
      </c>
      <c r="D102" s="7" t="s">
        <v>809</v>
      </c>
      <c r="E102" s="8">
        <v>840003004435182</v>
      </c>
      <c r="F102" s="9">
        <v>43191</v>
      </c>
      <c r="G102" s="6" t="s">
        <v>811</v>
      </c>
      <c r="H102" s="6" t="s">
        <v>608</v>
      </c>
      <c r="I102" s="15" t="s">
        <v>813</v>
      </c>
      <c r="J102" s="5">
        <v>21</v>
      </c>
      <c r="Z102" s="30">
        <v>20</v>
      </c>
      <c r="AE102" s="75"/>
      <c r="AF102" s="75"/>
      <c r="AG102" s="75"/>
      <c r="AH102" s="75"/>
      <c r="AI102" s="75"/>
      <c r="AJ102" s="75"/>
      <c r="AK102" s="75"/>
      <c r="AL102" s="75"/>
      <c r="AM102" s="19">
        <f aca="true" t="shared" si="7" ref="AM102:AM126">SUM(J102:AF102)</f>
        <v>41</v>
      </c>
      <c r="AN102" s="30">
        <f t="shared" si="6"/>
        <v>2</v>
      </c>
    </row>
    <row r="103" spans="2:40" ht="15" customHeight="1">
      <c r="B103" s="6" t="s">
        <v>739</v>
      </c>
      <c r="E103" s="8">
        <v>840003127485026</v>
      </c>
      <c r="F103" s="9">
        <v>43201</v>
      </c>
      <c r="G103" s="6" t="s">
        <v>888</v>
      </c>
      <c r="H103" s="6" t="s">
        <v>889</v>
      </c>
      <c r="I103" s="15" t="s">
        <v>889</v>
      </c>
      <c r="J103" s="63"/>
      <c r="T103" s="30">
        <v>20</v>
      </c>
      <c r="U103" s="30">
        <v>20</v>
      </c>
      <c r="AE103" s="75"/>
      <c r="AF103" s="75"/>
      <c r="AG103" s="75"/>
      <c r="AH103" s="75"/>
      <c r="AI103" s="75"/>
      <c r="AJ103" s="75"/>
      <c r="AK103" s="75"/>
      <c r="AL103" s="75"/>
      <c r="AM103" s="19">
        <f t="shared" si="7"/>
        <v>40</v>
      </c>
      <c r="AN103" s="30">
        <f t="shared" si="6"/>
        <v>2</v>
      </c>
    </row>
    <row r="104" spans="2:40" s="67" customFormat="1" ht="15" customHeight="1">
      <c r="B104" s="6" t="s">
        <v>650</v>
      </c>
      <c r="C104" s="7"/>
      <c r="D104" s="7"/>
      <c r="E104" s="8">
        <v>840003142515494</v>
      </c>
      <c r="F104" s="9">
        <v>43174</v>
      </c>
      <c r="G104" s="6" t="s">
        <v>272</v>
      </c>
      <c r="H104" s="6" t="s">
        <v>115</v>
      </c>
      <c r="I104" s="15" t="s">
        <v>578</v>
      </c>
      <c r="J104" s="5"/>
      <c r="K104" s="30"/>
      <c r="L104" s="30">
        <v>12</v>
      </c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>
        <v>26</v>
      </c>
      <c r="AD104" s="30"/>
      <c r="AE104" s="75"/>
      <c r="AF104" s="75"/>
      <c r="AG104" s="75"/>
      <c r="AH104" s="75"/>
      <c r="AI104" s="75"/>
      <c r="AJ104" s="75"/>
      <c r="AK104" s="75"/>
      <c r="AL104" s="75"/>
      <c r="AM104" s="19">
        <f t="shared" si="7"/>
        <v>38</v>
      </c>
      <c r="AN104" s="30">
        <f t="shared" si="6"/>
        <v>2</v>
      </c>
    </row>
    <row r="105" spans="2:40" ht="15.75" customHeight="1">
      <c r="B105" s="6" t="s">
        <v>11</v>
      </c>
      <c r="C105" s="7" t="s">
        <v>863</v>
      </c>
      <c r="D105" s="7" t="s">
        <v>864</v>
      </c>
      <c r="E105" s="8">
        <v>840003148241787</v>
      </c>
      <c r="F105" s="9">
        <v>43169</v>
      </c>
      <c r="G105" s="6" t="s">
        <v>865</v>
      </c>
      <c r="H105" s="6" t="s">
        <v>866</v>
      </c>
      <c r="I105" s="10" t="s">
        <v>867</v>
      </c>
      <c r="J105" s="5">
        <v>36</v>
      </c>
      <c r="AE105" s="75"/>
      <c r="AF105" s="75"/>
      <c r="AG105" s="75"/>
      <c r="AH105" s="75"/>
      <c r="AI105" s="75"/>
      <c r="AJ105" s="75"/>
      <c r="AK105" s="75"/>
      <c r="AL105" s="75"/>
      <c r="AM105" s="19">
        <f t="shared" si="7"/>
        <v>36</v>
      </c>
      <c r="AN105" s="30">
        <f t="shared" si="6"/>
        <v>1</v>
      </c>
    </row>
    <row r="106" spans="2:40" ht="15" customHeight="1">
      <c r="B106" s="6" t="s">
        <v>650</v>
      </c>
      <c r="E106" s="8">
        <v>840003127485029</v>
      </c>
      <c r="F106" s="9"/>
      <c r="G106" s="6" t="s">
        <v>839</v>
      </c>
      <c r="H106" s="6" t="s">
        <v>840</v>
      </c>
      <c r="I106" s="15" t="s">
        <v>841</v>
      </c>
      <c r="J106" s="5">
        <v>36</v>
      </c>
      <c r="AE106" s="75"/>
      <c r="AF106" s="75"/>
      <c r="AG106" s="75"/>
      <c r="AH106" s="75"/>
      <c r="AI106" s="75"/>
      <c r="AJ106" s="75"/>
      <c r="AK106" s="75"/>
      <c r="AL106" s="75"/>
      <c r="AM106" s="19">
        <f t="shared" si="7"/>
        <v>36</v>
      </c>
      <c r="AN106" s="30">
        <f t="shared" si="6"/>
        <v>1</v>
      </c>
    </row>
    <row r="107" spans="2:40" ht="15.75" customHeight="1">
      <c r="B107" s="6" t="s">
        <v>60</v>
      </c>
      <c r="C107" s="7" t="s">
        <v>755</v>
      </c>
      <c r="D107" s="7">
        <v>494293</v>
      </c>
      <c r="E107" s="8">
        <v>840003200173936</v>
      </c>
      <c r="F107" s="9">
        <v>43153</v>
      </c>
      <c r="G107" s="6" t="s">
        <v>756</v>
      </c>
      <c r="H107" s="6" t="s">
        <v>358</v>
      </c>
      <c r="I107" s="10" t="s">
        <v>757</v>
      </c>
      <c r="J107" s="5">
        <v>36</v>
      </c>
      <c r="AE107" s="75"/>
      <c r="AF107" s="75"/>
      <c r="AG107" s="75"/>
      <c r="AH107" s="75"/>
      <c r="AI107" s="75"/>
      <c r="AJ107" s="75"/>
      <c r="AK107" s="75"/>
      <c r="AL107" s="75"/>
      <c r="AM107" s="19">
        <f t="shared" si="7"/>
        <v>36</v>
      </c>
      <c r="AN107" s="30">
        <f t="shared" si="6"/>
        <v>1</v>
      </c>
    </row>
    <row r="108" spans="2:40" ht="15.75" customHeight="1">
      <c r="B108" s="6" t="s">
        <v>60</v>
      </c>
      <c r="C108" s="7" t="s">
        <v>968</v>
      </c>
      <c r="D108" s="7">
        <v>494200</v>
      </c>
      <c r="E108" s="8">
        <v>840003144182616</v>
      </c>
      <c r="F108" s="9">
        <v>43154</v>
      </c>
      <c r="G108" s="6" t="s">
        <v>929</v>
      </c>
      <c r="H108" s="6" t="s">
        <v>963</v>
      </c>
      <c r="I108" s="10" t="s">
        <v>969</v>
      </c>
      <c r="J108" s="5">
        <v>24</v>
      </c>
      <c r="L108" s="30">
        <v>12</v>
      </c>
      <c r="AE108" s="75"/>
      <c r="AF108" s="75"/>
      <c r="AG108" s="75"/>
      <c r="AH108" s="75"/>
      <c r="AI108" s="75"/>
      <c r="AJ108" s="75"/>
      <c r="AK108" s="75"/>
      <c r="AL108" s="75"/>
      <c r="AM108" s="19">
        <f t="shared" si="7"/>
        <v>36</v>
      </c>
      <c r="AN108" s="30">
        <f t="shared" si="6"/>
        <v>2</v>
      </c>
    </row>
    <row r="109" spans="2:40" ht="15.75" customHeight="1">
      <c r="B109" s="6" t="s">
        <v>48</v>
      </c>
      <c r="C109" s="7" t="s">
        <v>785</v>
      </c>
      <c r="D109" s="7" t="s">
        <v>786</v>
      </c>
      <c r="E109" s="8">
        <v>840003137911992</v>
      </c>
      <c r="F109" s="9">
        <v>43174</v>
      </c>
      <c r="G109" s="6" t="s">
        <v>420</v>
      </c>
      <c r="H109" s="6" t="s">
        <v>787</v>
      </c>
      <c r="I109" s="10" t="s">
        <v>788</v>
      </c>
      <c r="J109" s="5">
        <v>35</v>
      </c>
      <c r="AE109" s="75"/>
      <c r="AF109" s="75"/>
      <c r="AG109" s="75"/>
      <c r="AH109" s="75"/>
      <c r="AI109" s="75"/>
      <c r="AJ109" s="75"/>
      <c r="AK109" s="75"/>
      <c r="AL109" s="75"/>
      <c r="AM109" s="19">
        <f t="shared" si="7"/>
        <v>35</v>
      </c>
      <c r="AN109" s="30">
        <f t="shared" si="6"/>
        <v>1</v>
      </c>
    </row>
    <row r="110" spans="2:40" ht="15.75" customHeight="1">
      <c r="B110" s="6" t="s">
        <v>48</v>
      </c>
      <c r="E110" s="8">
        <v>840003201448987</v>
      </c>
      <c r="F110" s="9"/>
      <c r="G110" s="6" t="s">
        <v>45</v>
      </c>
      <c r="H110" s="6" t="s">
        <v>46</v>
      </c>
      <c r="I110" s="10" t="s">
        <v>47</v>
      </c>
      <c r="X110" s="30">
        <v>20</v>
      </c>
      <c r="Y110" s="30">
        <v>15</v>
      </c>
      <c r="AE110" s="75"/>
      <c r="AF110" s="75"/>
      <c r="AG110" s="75"/>
      <c r="AH110" s="75"/>
      <c r="AI110" s="75"/>
      <c r="AJ110" s="75"/>
      <c r="AK110" s="75"/>
      <c r="AL110" s="75"/>
      <c r="AM110" s="19">
        <f t="shared" si="7"/>
        <v>35</v>
      </c>
      <c r="AN110" s="30">
        <f t="shared" si="6"/>
        <v>2</v>
      </c>
    </row>
    <row r="111" spans="2:40" ht="15.75" customHeight="1">
      <c r="B111" s="6" t="s">
        <v>650</v>
      </c>
      <c r="E111" s="8">
        <v>840003004438649</v>
      </c>
      <c r="F111" s="9"/>
      <c r="G111" s="6" t="s">
        <v>719</v>
      </c>
      <c r="H111" s="6" t="s">
        <v>720</v>
      </c>
      <c r="I111" s="10"/>
      <c r="J111" s="5">
        <v>30</v>
      </c>
      <c r="AE111" s="75"/>
      <c r="AF111" s="75"/>
      <c r="AG111" s="75"/>
      <c r="AH111" s="75"/>
      <c r="AI111" s="75"/>
      <c r="AJ111" s="75"/>
      <c r="AK111" s="75"/>
      <c r="AL111" s="75"/>
      <c r="AM111" s="19">
        <f t="shared" si="7"/>
        <v>30</v>
      </c>
      <c r="AN111" s="30">
        <f t="shared" si="6"/>
        <v>1</v>
      </c>
    </row>
    <row r="112" spans="2:40" ht="15.75" customHeight="1">
      <c r="B112" s="6" t="s">
        <v>650</v>
      </c>
      <c r="E112" s="8">
        <v>840003128294060</v>
      </c>
      <c r="F112" s="9">
        <v>43162</v>
      </c>
      <c r="G112" s="6" t="s">
        <v>800</v>
      </c>
      <c r="H112" s="6" t="s">
        <v>597</v>
      </c>
      <c r="I112" s="10" t="s">
        <v>802</v>
      </c>
      <c r="V112" s="30">
        <v>20</v>
      </c>
      <c r="W112" s="30">
        <v>10</v>
      </c>
      <c r="AE112" s="75"/>
      <c r="AF112" s="75"/>
      <c r="AG112" s="75"/>
      <c r="AH112" s="75"/>
      <c r="AI112" s="75"/>
      <c r="AJ112" s="75"/>
      <c r="AK112" s="75"/>
      <c r="AL112" s="75"/>
      <c r="AM112" s="19">
        <f t="shared" si="7"/>
        <v>30</v>
      </c>
      <c r="AN112" s="30">
        <f t="shared" si="6"/>
        <v>2</v>
      </c>
    </row>
    <row r="113" spans="2:40" ht="15.75" customHeight="1">
      <c r="B113" s="6" t="s">
        <v>60</v>
      </c>
      <c r="C113" s="7" t="s">
        <v>810</v>
      </c>
      <c r="D113" s="7">
        <v>495673</v>
      </c>
      <c r="E113" s="8">
        <v>840003008585308</v>
      </c>
      <c r="F113" s="9">
        <v>43174</v>
      </c>
      <c r="G113" s="6" t="s">
        <v>812</v>
      </c>
      <c r="H113" s="6" t="s">
        <v>427</v>
      </c>
      <c r="I113" s="10" t="s">
        <v>788</v>
      </c>
      <c r="J113" s="5">
        <v>28</v>
      </c>
      <c r="AE113" s="75"/>
      <c r="AF113" s="75"/>
      <c r="AG113" s="75"/>
      <c r="AH113" s="75"/>
      <c r="AI113" s="75"/>
      <c r="AJ113" s="75"/>
      <c r="AK113" s="75"/>
      <c r="AL113" s="75"/>
      <c r="AM113" s="19">
        <f t="shared" si="7"/>
        <v>28</v>
      </c>
      <c r="AN113" s="30">
        <f t="shared" si="6"/>
        <v>1</v>
      </c>
    </row>
    <row r="114" spans="2:40" ht="15.75" customHeight="1">
      <c r="B114" s="6" t="s">
        <v>11</v>
      </c>
      <c r="C114" s="7" t="s">
        <v>814</v>
      </c>
      <c r="D114" s="7" t="s">
        <v>815</v>
      </c>
      <c r="E114" s="8">
        <v>840003008585324</v>
      </c>
      <c r="F114" s="9">
        <v>43161</v>
      </c>
      <c r="G114" s="6" t="s">
        <v>812</v>
      </c>
      <c r="H114" s="6" t="s">
        <v>427</v>
      </c>
      <c r="I114" s="10" t="s">
        <v>816</v>
      </c>
      <c r="J114" s="5">
        <v>27</v>
      </c>
      <c r="AE114" s="75"/>
      <c r="AF114" s="75"/>
      <c r="AG114" s="75"/>
      <c r="AH114" s="75"/>
      <c r="AI114" s="75"/>
      <c r="AJ114" s="75"/>
      <c r="AK114" s="75"/>
      <c r="AL114" s="75"/>
      <c r="AM114" s="19">
        <f t="shared" si="7"/>
        <v>27</v>
      </c>
      <c r="AN114" s="30">
        <f t="shared" si="6"/>
        <v>1</v>
      </c>
    </row>
    <row r="115" spans="2:40" ht="15.75" customHeight="1">
      <c r="B115" s="6" t="s">
        <v>60</v>
      </c>
      <c r="C115" s="7" t="s">
        <v>695</v>
      </c>
      <c r="D115" s="7">
        <v>495433</v>
      </c>
      <c r="E115" s="8">
        <v>840003013813015</v>
      </c>
      <c r="F115" s="9">
        <v>43202</v>
      </c>
      <c r="G115" s="6" t="s">
        <v>696</v>
      </c>
      <c r="H115" s="6" t="s">
        <v>697</v>
      </c>
      <c r="I115" s="10" t="s">
        <v>698</v>
      </c>
      <c r="J115" s="5">
        <v>27</v>
      </c>
      <c r="AE115" s="75"/>
      <c r="AF115" s="75"/>
      <c r="AG115" s="75"/>
      <c r="AH115" s="75"/>
      <c r="AI115" s="75"/>
      <c r="AJ115" s="75"/>
      <c r="AK115" s="75"/>
      <c r="AL115" s="75"/>
      <c r="AM115" s="19">
        <f t="shared" si="7"/>
        <v>27</v>
      </c>
      <c r="AN115" s="30">
        <f t="shared" si="6"/>
        <v>1</v>
      </c>
    </row>
    <row r="116" spans="2:40" ht="15.75" customHeight="1">
      <c r="B116" s="6" t="s">
        <v>88</v>
      </c>
      <c r="C116" s="7" t="s">
        <v>708</v>
      </c>
      <c r="D116" s="7">
        <v>43955883</v>
      </c>
      <c r="E116" s="8">
        <v>840003143063884</v>
      </c>
      <c r="F116" s="9">
        <v>43175</v>
      </c>
      <c r="G116" s="6" t="s">
        <v>704</v>
      </c>
      <c r="H116" s="6" t="s">
        <v>705</v>
      </c>
      <c r="I116" s="10" t="s">
        <v>709</v>
      </c>
      <c r="J116" s="5">
        <v>8</v>
      </c>
      <c r="AA116" s="30">
        <v>9</v>
      </c>
      <c r="AB116" s="30">
        <v>9</v>
      </c>
      <c r="AE116" s="75"/>
      <c r="AF116" s="75"/>
      <c r="AG116" s="75"/>
      <c r="AH116" s="75"/>
      <c r="AI116" s="75"/>
      <c r="AJ116" s="75"/>
      <c r="AK116" s="75"/>
      <c r="AL116" s="75"/>
      <c r="AM116" s="19">
        <f t="shared" si="7"/>
        <v>26</v>
      </c>
      <c r="AN116" s="30">
        <f t="shared" si="6"/>
        <v>3</v>
      </c>
    </row>
    <row r="117" spans="2:40" ht="15.75" customHeight="1">
      <c r="B117" s="6" t="s">
        <v>48</v>
      </c>
      <c r="C117" s="7" t="s">
        <v>82</v>
      </c>
      <c r="D117" s="7" t="s">
        <v>722</v>
      </c>
      <c r="E117" s="8">
        <v>840003145823632</v>
      </c>
      <c r="F117" s="9">
        <v>43130</v>
      </c>
      <c r="G117" s="6" t="s">
        <v>596</v>
      </c>
      <c r="H117" s="6" t="s">
        <v>723</v>
      </c>
      <c r="I117" s="10" t="s">
        <v>578</v>
      </c>
      <c r="M117" s="30">
        <v>25</v>
      </c>
      <c r="AE117" s="75"/>
      <c r="AF117" s="75"/>
      <c r="AG117" s="75"/>
      <c r="AH117" s="75"/>
      <c r="AI117" s="75"/>
      <c r="AJ117" s="75"/>
      <c r="AK117" s="75"/>
      <c r="AL117" s="75"/>
      <c r="AM117" s="19">
        <f t="shared" si="7"/>
        <v>25</v>
      </c>
      <c r="AN117" s="30">
        <f t="shared" si="6"/>
        <v>1</v>
      </c>
    </row>
    <row r="118" spans="2:40" ht="15" customHeight="1">
      <c r="B118" s="6" t="s">
        <v>69</v>
      </c>
      <c r="C118" s="7" t="s">
        <v>305</v>
      </c>
      <c r="D118" s="7" t="s">
        <v>750</v>
      </c>
      <c r="E118" s="8">
        <v>840003005316128</v>
      </c>
      <c r="F118" s="9">
        <v>43108</v>
      </c>
      <c r="G118" s="6" t="s">
        <v>338</v>
      </c>
      <c r="H118" s="6" t="s">
        <v>339</v>
      </c>
      <c r="I118" s="10" t="s">
        <v>751</v>
      </c>
      <c r="J118" s="5">
        <v>15</v>
      </c>
      <c r="K118" s="30">
        <v>10</v>
      </c>
      <c r="AE118" s="75"/>
      <c r="AF118" s="75"/>
      <c r="AG118" s="75"/>
      <c r="AH118" s="75"/>
      <c r="AI118" s="75"/>
      <c r="AJ118" s="75"/>
      <c r="AK118" s="75"/>
      <c r="AL118" s="75"/>
      <c r="AM118" s="19">
        <f t="shared" si="7"/>
        <v>25</v>
      </c>
      <c r="AN118" s="30">
        <f t="shared" si="6"/>
        <v>2</v>
      </c>
    </row>
    <row r="119" spans="2:40" ht="15" customHeight="1">
      <c r="B119" s="6" t="s">
        <v>69</v>
      </c>
      <c r="C119" s="7" t="s">
        <v>945</v>
      </c>
      <c r="D119" s="7">
        <v>4278543</v>
      </c>
      <c r="E119" s="8">
        <v>840003128849066</v>
      </c>
      <c r="F119" s="9">
        <v>43196</v>
      </c>
      <c r="G119" s="6" t="s">
        <v>138</v>
      </c>
      <c r="H119" s="6" t="s">
        <v>20</v>
      </c>
      <c r="I119" s="15" t="s">
        <v>649</v>
      </c>
      <c r="J119" s="5">
        <v>24</v>
      </c>
      <c r="AE119" s="75"/>
      <c r="AF119" s="75"/>
      <c r="AG119" s="75"/>
      <c r="AH119" s="75"/>
      <c r="AI119" s="75"/>
      <c r="AJ119" s="75"/>
      <c r="AK119" s="75"/>
      <c r="AL119" s="75"/>
      <c r="AM119" s="19">
        <f t="shared" si="7"/>
        <v>24</v>
      </c>
      <c r="AN119" s="30">
        <f t="shared" si="6"/>
        <v>1</v>
      </c>
    </row>
    <row r="120" spans="2:40" ht="15" customHeight="1">
      <c r="B120" s="5" t="s">
        <v>17</v>
      </c>
      <c r="C120" s="12" t="s">
        <v>305</v>
      </c>
      <c r="D120" s="12">
        <v>3489613</v>
      </c>
      <c r="E120" s="11">
        <v>840003149404511</v>
      </c>
      <c r="F120" s="9">
        <v>43161</v>
      </c>
      <c r="G120" s="5" t="s">
        <v>439</v>
      </c>
      <c r="H120" s="5" t="s">
        <v>437</v>
      </c>
      <c r="I120" s="15" t="s">
        <v>440</v>
      </c>
      <c r="J120" s="5">
        <v>21</v>
      </c>
      <c r="AE120" s="75"/>
      <c r="AF120" s="75"/>
      <c r="AG120" s="75"/>
      <c r="AH120" s="75"/>
      <c r="AI120" s="75"/>
      <c r="AJ120" s="75"/>
      <c r="AK120" s="75"/>
      <c r="AL120" s="75"/>
      <c r="AM120" s="19">
        <f t="shared" si="7"/>
        <v>21</v>
      </c>
      <c r="AN120" s="30">
        <f t="shared" si="6"/>
        <v>1</v>
      </c>
    </row>
    <row r="121" spans="2:40" ht="15" customHeight="1">
      <c r="B121" s="6" t="s">
        <v>88</v>
      </c>
      <c r="C121" s="7" t="s">
        <v>872</v>
      </c>
      <c r="D121" s="7" t="s">
        <v>873</v>
      </c>
      <c r="E121" s="8">
        <v>840003004439189</v>
      </c>
      <c r="F121" s="9">
        <v>43160</v>
      </c>
      <c r="G121" s="6" t="s">
        <v>569</v>
      </c>
      <c r="H121" s="6" t="s">
        <v>570</v>
      </c>
      <c r="I121" s="15" t="s">
        <v>874</v>
      </c>
      <c r="J121" s="5">
        <v>20</v>
      </c>
      <c r="AE121" s="75"/>
      <c r="AF121" s="75"/>
      <c r="AG121" s="75"/>
      <c r="AH121" s="75"/>
      <c r="AI121" s="75"/>
      <c r="AJ121" s="75"/>
      <c r="AK121" s="75"/>
      <c r="AL121" s="75"/>
      <c r="AM121" s="19">
        <f t="shared" si="7"/>
        <v>20</v>
      </c>
      <c r="AN121" s="30">
        <f t="shared" si="6"/>
        <v>1</v>
      </c>
    </row>
    <row r="122" spans="2:40" ht="15.75" customHeight="1">
      <c r="B122" s="6" t="s">
        <v>88</v>
      </c>
      <c r="C122" s="7" t="s">
        <v>1010</v>
      </c>
      <c r="D122" s="7" t="s">
        <v>1011</v>
      </c>
      <c r="E122" s="8">
        <v>840003128222794</v>
      </c>
      <c r="F122" s="9">
        <v>43190</v>
      </c>
      <c r="G122" s="6" t="s">
        <v>220</v>
      </c>
      <c r="H122" s="6" t="s">
        <v>221</v>
      </c>
      <c r="I122" s="10" t="s">
        <v>222</v>
      </c>
      <c r="K122" s="30">
        <v>20</v>
      </c>
      <c r="AE122" s="75"/>
      <c r="AF122" s="75"/>
      <c r="AG122" s="75"/>
      <c r="AH122" s="75"/>
      <c r="AI122" s="75"/>
      <c r="AJ122" s="75"/>
      <c r="AK122" s="75"/>
      <c r="AL122" s="75"/>
      <c r="AM122" s="19">
        <f t="shared" si="7"/>
        <v>20</v>
      </c>
      <c r="AN122" s="30">
        <f t="shared" si="6"/>
        <v>1</v>
      </c>
    </row>
    <row r="123" spans="2:40" ht="15" customHeight="1">
      <c r="B123" s="6" t="s">
        <v>60</v>
      </c>
      <c r="C123" s="7" t="s">
        <v>1120</v>
      </c>
      <c r="D123" s="7">
        <v>495315</v>
      </c>
      <c r="E123" s="8"/>
      <c r="F123" s="9">
        <v>43152</v>
      </c>
      <c r="G123" s="6" t="s">
        <v>1121</v>
      </c>
      <c r="H123" s="6" t="s">
        <v>569</v>
      </c>
      <c r="I123" s="15" t="s">
        <v>826</v>
      </c>
      <c r="Z123" s="30">
        <v>20</v>
      </c>
      <c r="AE123" s="75"/>
      <c r="AF123" s="75"/>
      <c r="AG123" s="75"/>
      <c r="AH123" s="75"/>
      <c r="AI123" s="75"/>
      <c r="AJ123" s="75"/>
      <c r="AK123" s="75"/>
      <c r="AL123" s="75"/>
      <c r="AM123" s="19">
        <f t="shared" si="7"/>
        <v>20</v>
      </c>
      <c r="AN123" s="30">
        <f t="shared" si="6"/>
        <v>1</v>
      </c>
    </row>
    <row r="124" spans="2:40" ht="15" customHeight="1">
      <c r="B124" s="6" t="s">
        <v>73</v>
      </c>
      <c r="C124" s="7" t="s">
        <v>849</v>
      </c>
      <c r="D124" s="7" t="s">
        <v>850</v>
      </c>
      <c r="E124" s="8">
        <v>840003136906467</v>
      </c>
      <c r="F124" s="9">
        <v>43165</v>
      </c>
      <c r="G124" s="6" t="s">
        <v>480</v>
      </c>
      <c r="H124" s="6" t="s">
        <v>476</v>
      </c>
      <c r="I124" s="15" t="s">
        <v>851</v>
      </c>
      <c r="J124" s="5">
        <v>20</v>
      </c>
      <c r="AE124" s="75"/>
      <c r="AF124" s="75"/>
      <c r="AG124" s="75"/>
      <c r="AH124" s="75"/>
      <c r="AI124" s="75"/>
      <c r="AJ124" s="75"/>
      <c r="AK124" s="75"/>
      <c r="AL124" s="75"/>
      <c r="AM124" s="19">
        <f t="shared" si="7"/>
        <v>20</v>
      </c>
      <c r="AN124" s="30">
        <f t="shared" si="6"/>
        <v>1</v>
      </c>
    </row>
    <row r="125" spans="2:40" ht="15.75" customHeight="1">
      <c r="B125" s="6" t="s">
        <v>73</v>
      </c>
      <c r="C125" s="7" t="s">
        <v>795</v>
      </c>
      <c r="D125" s="7" t="s">
        <v>796</v>
      </c>
      <c r="F125" s="9">
        <v>43103</v>
      </c>
      <c r="G125" s="6" t="s">
        <v>252</v>
      </c>
      <c r="H125" s="6" t="s">
        <v>573</v>
      </c>
      <c r="I125" s="10" t="s">
        <v>797</v>
      </c>
      <c r="J125" s="5">
        <v>20</v>
      </c>
      <c r="AE125" s="75"/>
      <c r="AF125" s="75"/>
      <c r="AG125" s="75"/>
      <c r="AH125" s="75"/>
      <c r="AI125" s="75"/>
      <c r="AJ125" s="75"/>
      <c r="AK125" s="75"/>
      <c r="AL125" s="75"/>
      <c r="AM125" s="19">
        <f t="shared" si="7"/>
        <v>20</v>
      </c>
      <c r="AN125" s="30">
        <f t="shared" si="6"/>
        <v>1</v>
      </c>
    </row>
    <row r="126" spans="2:40" ht="15.75" customHeight="1">
      <c r="B126" s="6" t="s">
        <v>48</v>
      </c>
      <c r="C126" s="7" t="s">
        <v>856</v>
      </c>
      <c r="E126" s="8">
        <v>840003140727314</v>
      </c>
      <c r="F126" s="9">
        <v>43170</v>
      </c>
      <c r="G126" s="6" t="s">
        <v>779</v>
      </c>
      <c r="H126" s="6" t="s">
        <v>854</v>
      </c>
      <c r="I126" s="10" t="s">
        <v>857</v>
      </c>
      <c r="J126" s="5">
        <v>7</v>
      </c>
      <c r="AD126" s="30">
        <v>12</v>
      </c>
      <c r="AE126" s="75"/>
      <c r="AF126" s="75"/>
      <c r="AG126" s="75"/>
      <c r="AH126" s="75"/>
      <c r="AI126" s="75"/>
      <c r="AJ126" s="75"/>
      <c r="AK126" s="75"/>
      <c r="AL126" s="75"/>
      <c r="AM126" s="19">
        <f t="shared" si="7"/>
        <v>19</v>
      </c>
      <c r="AN126" s="30">
        <f t="shared" si="6"/>
        <v>2</v>
      </c>
    </row>
    <row r="127" spans="2:40" ht="15.75" customHeight="1">
      <c r="B127" s="6" t="s">
        <v>11</v>
      </c>
      <c r="C127" s="7">
        <v>134</v>
      </c>
      <c r="D127" s="7" t="s">
        <v>776</v>
      </c>
      <c r="F127" s="9">
        <v>43156</v>
      </c>
      <c r="G127" s="6" t="s">
        <v>391</v>
      </c>
      <c r="H127" s="6" t="s">
        <v>392</v>
      </c>
      <c r="I127" s="10" t="s">
        <v>777</v>
      </c>
      <c r="J127" s="5">
        <v>9</v>
      </c>
      <c r="AI127" s="30">
        <v>10</v>
      </c>
      <c r="AM127" s="19">
        <f>SUM(J127:AJ127)</f>
        <v>19</v>
      </c>
      <c r="AN127" s="30">
        <f t="shared" si="6"/>
        <v>2</v>
      </c>
    </row>
    <row r="128" spans="2:40" ht="15.75" customHeight="1">
      <c r="B128" s="6" t="s">
        <v>69</v>
      </c>
      <c r="C128" s="7" t="s">
        <v>254</v>
      </c>
      <c r="D128" s="7" t="s">
        <v>664</v>
      </c>
      <c r="E128" s="8">
        <v>840003136793871</v>
      </c>
      <c r="F128" s="9">
        <v>43235</v>
      </c>
      <c r="G128" s="6" t="s">
        <v>66</v>
      </c>
      <c r="H128" s="6" t="s">
        <v>67</v>
      </c>
      <c r="I128" s="10" t="s">
        <v>665</v>
      </c>
      <c r="J128" s="5">
        <v>18</v>
      </c>
      <c r="AE128" s="75"/>
      <c r="AF128" s="75"/>
      <c r="AG128" s="75"/>
      <c r="AH128" s="75"/>
      <c r="AI128" s="75"/>
      <c r="AJ128" s="75"/>
      <c r="AK128" s="75"/>
      <c r="AL128" s="75"/>
      <c r="AM128" s="19">
        <f aca="true" t="shared" si="8" ref="AM128:AM159">SUM(J128:AF128)</f>
        <v>18</v>
      </c>
      <c r="AN128" s="30">
        <f t="shared" si="6"/>
        <v>1</v>
      </c>
    </row>
    <row r="129" spans="2:40" ht="15.75" customHeight="1">
      <c r="B129" s="6" t="s">
        <v>48</v>
      </c>
      <c r="C129" s="7" t="s">
        <v>1103</v>
      </c>
      <c r="D129" s="7">
        <v>396383</v>
      </c>
      <c r="E129" s="8">
        <v>840003142515493</v>
      </c>
      <c r="F129" s="9">
        <v>43163</v>
      </c>
      <c r="G129" s="6" t="s">
        <v>272</v>
      </c>
      <c r="H129" s="6" t="s">
        <v>115</v>
      </c>
      <c r="I129" s="10" t="s">
        <v>286</v>
      </c>
      <c r="L129" s="30">
        <v>16</v>
      </c>
      <c r="AE129" s="75"/>
      <c r="AF129" s="75"/>
      <c r="AG129" s="75"/>
      <c r="AH129" s="75"/>
      <c r="AI129" s="75"/>
      <c r="AJ129" s="75"/>
      <c r="AK129" s="75"/>
      <c r="AL129" s="75"/>
      <c r="AM129" s="19">
        <f t="shared" si="8"/>
        <v>16</v>
      </c>
      <c r="AN129" s="30">
        <f t="shared" si="6"/>
        <v>1</v>
      </c>
    </row>
    <row r="130" spans="2:40" ht="15.75" customHeight="1">
      <c r="B130" s="6" t="s">
        <v>48</v>
      </c>
      <c r="C130" s="7" t="s">
        <v>1137</v>
      </c>
      <c r="D130" s="7" t="s">
        <v>1169</v>
      </c>
      <c r="E130" s="8">
        <v>840003005312783</v>
      </c>
      <c r="F130" s="9">
        <v>43162</v>
      </c>
      <c r="G130" s="70" t="s">
        <v>91</v>
      </c>
      <c r="H130" s="70" t="s">
        <v>92</v>
      </c>
      <c r="I130" s="10" t="s">
        <v>1170</v>
      </c>
      <c r="X130" s="75"/>
      <c r="Y130" s="75"/>
      <c r="Z130" s="75"/>
      <c r="AA130" s="75">
        <v>8</v>
      </c>
      <c r="AB130" s="75">
        <v>8</v>
      </c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19">
        <f t="shared" si="8"/>
        <v>16</v>
      </c>
      <c r="AN130" s="30">
        <f aca="true" t="shared" si="9" ref="AN130:AN161">COUNT(J130:AL130)</f>
        <v>2</v>
      </c>
    </row>
    <row r="131" spans="2:40" ht="15.75" customHeight="1">
      <c r="B131" s="6" t="s">
        <v>48</v>
      </c>
      <c r="C131" s="7" t="s">
        <v>259</v>
      </c>
      <c r="D131" s="7">
        <v>397859</v>
      </c>
      <c r="E131" s="8">
        <v>84003144450816</v>
      </c>
      <c r="F131" s="9">
        <v>43163</v>
      </c>
      <c r="G131" s="70" t="s">
        <v>325</v>
      </c>
      <c r="H131" s="70" t="s">
        <v>326</v>
      </c>
      <c r="I131" s="10" t="s">
        <v>1171</v>
      </c>
      <c r="X131" s="75"/>
      <c r="Y131" s="75"/>
      <c r="Z131" s="75"/>
      <c r="AA131" s="75">
        <v>8</v>
      </c>
      <c r="AB131" s="75">
        <v>8</v>
      </c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19">
        <f t="shared" si="8"/>
        <v>16</v>
      </c>
      <c r="AN131" s="30">
        <f t="shared" si="9"/>
        <v>2</v>
      </c>
    </row>
    <row r="132" spans="2:40" ht="15.75" customHeight="1">
      <c r="B132" s="6" t="s">
        <v>650</v>
      </c>
      <c r="E132" s="8">
        <v>840003201448987</v>
      </c>
      <c r="F132" s="9"/>
      <c r="G132" s="6" t="s">
        <v>45</v>
      </c>
      <c r="H132" s="6" t="s">
        <v>46</v>
      </c>
      <c r="I132" s="10" t="s">
        <v>47</v>
      </c>
      <c r="J132" s="5">
        <v>16</v>
      </c>
      <c r="AM132" s="19">
        <f t="shared" si="8"/>
        <v>16</v>
      </c>
      <c r="AN132" s="30">
        <f t="shared" si="9"/>
        <v>1</v>
      </c>
    </row>
    <row r="133" spans="2:40" ht="15.75" customHeight="1">
      <c r="B133" s="6" t="s">
        <v>48</v>
      </c>
      <c r="E133" s="8">
        <v>840003201351732</v>
      </c>
      <c r="F133" s="9"/>
      <c r="G133" s="6" t="s">
        <v>672</v>
      </c>
      <c r="H133" s="6" t="s">
        <v>86</v>
      </c>
      <c r="I133" s="10"/>
      <c r="L133" s="30">
        <v>15</v>
      </c>
      <c r="AM133" s="19">
        <f t="shared" si="8"/>
        <v>15</v>
      </c>
      <c r="AN133" s="30">
        <f t="shared" si="9"/>
        <v>1</v>
      </c>
    </row>
    <row r="134" spans="2:40" ht="15.75" customHeight="1">
      <c r="B134" s="6" t="s">
        <v>30</v>
      </c>
      <c r="C134" s="7" t="s">
        <v>869</v>
      </c>
      <c r="D134" s="7" t="s">
        <v>870</v>
      </c>
      <c r="E134" s="8">
        <v>840003147136456</v>
      </c>
      <c r="F134" s="9">
        <v>43147</v>
      </c>
      <c r="G134" s="6" t="s">
        <v>554</v>
      </c>
      <c r="H134" s="6" t="s">
        <v>550</v>
      </c>
      <c r="I134" s="15" t="s">
        <v>555</v>
      </c>
      <c r="J134" s="5">
        <v>15</v>
      </c>
      <c r="AM134" s="19">
        <f t="shared" si="8"/>
        <v>15</v>
      </c>
      <c r="AN134" s="30">
        <f t="shared" si="9"/>
        <v>1</v>
      </c>
    </row>
    <row r="135" spans="2:40" ht="15.75" customHeight="1">
      <c r="B135" s="6" t="s">
        <v>650</v>
      </c>
      <c r="E135" s="8">
        <v>840003203337234</v>
      </c>
      <c r="F135" s="9"/>
      <c r="G135" s="6" t="s">
        <v>819</v>
      </c>
      <c r="H135" s="6" t="s">
        <v>430</v>
      </c>
      <c r="I135" s="10" t="s">
        <v>431</v>
      </c>
      <c r="J135" s="5">
        <v>14</v>
      </c>
      <c r="AM135" s="19">
        <f t="shared" si="8"/>
        <v>14</v>
      </c>
      <c r="AN135" s="30">
        <f t="shared" si="9"/>
        <v>1</v>
      </c>
    </row>
    <row r="136" spans="2:40" ht="15.75" customHeight="1">
      <c r="B136" s="6" t="s">
        <v>48</v>
      </c>
      <c r="C136" s="7" t="s">
        <v>890</v>
      </c>
      <c r="D136" s="7" t="s">
        <v>891</v>
      </c>
      <c r="E136" s="8">
        <v>840003004435171</v>
      </c>
      <c r="F136" s="9">
        <v>43166</v>
      </c>
      <c r="G136" s="6" t="s">
        <v>811</v>
      </c>
      <c r="H136" s="6" t="s">
        <v>608</v>
      </c>
      <c r="I136" s="10" t="s">
        <v>892</v>
      </c>
      <c r="J136" s="5">
        <v>7</v>
      </c>
      <c r="Z136" s="30">
        <v>6</v>
      </c>
      <c r="AM136" s="19">
        <f t="shared" si="8"/>
        <v>13</v>
      </c>
      <c r="AN136" s="30">
        <f t="shared" si="9"/>
        <v>2</v>
      </c>
    </row>
    <row r="137" spans="2:40" ht="15.75" customHeight="1">
      <c r="B137" s="6" t="s">
        <v>60</v>
      </c>
      <c r="C137" s="7" t="s">
        <v>684</v>
      </c>
      <c r="D137" s="7">
        <v>494290</v>
      </c>
      <c r="E137" s="8">
        <v>840003142146044</v>
      </c>
      <c r="F137" s="9">
        <v>43143</v>
      </c>
      <c r="G137" s="6" t="s">
        <v>114</v>
      </c>
      <c r="H137" s="6" t="s">
        <v>115</v>
      </c>
      <c r="I137" s="10" t="s">
        <v>685</v>
      </c>
      <c r="J137" s="5">
        <v>12</v>
      </c>
      <c r="AM137" s="19">
        <f t="shared" si="8"/>
        <v>12</v>
      </c>
      <c r="AN137" s="30">
        <f t="shared" si="9"/>
        <v>1</v>
      </c>
    </row>
    <row r="138" spans="2:40" ht="15.75" customHeight="1">
      <c r="B138" s="6" t="s">
        <v>650</v>
      </c>
      <c r="C138" s="7" t="s">
        <v>259</v>
      </c>
      <c r="D138" s="7"/>
      <c r="E138" s="8">
        <v>840003141961640</v>
      </c>
      <c r="F138" s="9">
        <v>43194</v>
      </c>
      <c r="G138" s="6" t="s">
        <v>667</v>
      </c>
      <c r="H138" s="6" t="s">
        <v>67</v>
      </c>
      <c r="I138" s="10" t="s">
        <v>668</v>
      </c>
      <c r="J138" s="5">
        <v>11</v>
      </c>
      <c r="AM138" s="19">
        <f t="shared" si="8"/>
        <v>11</v>
      </c>
      <c r="AN138" s="30">
        <f t="shared" si="9"/>
        <v>1</v>
      </c>
    </row>
    <row r="139" spans="2:40" ht="15.75" customHeight="1">
      <c r="B139" s="6" t="s">
        <v>739</v>
      </c>
      <c r="C139" s="7" t="s">
        <v>514</v>
      </c>
      <c r="D139" s="7"/>
      <c r="E139" s="8">
        <v>840003114447772</v>
      </c>
      <c r="F139" s="9">
        <v>43202</v>
      </c>
      <c r="G139" s="6" t="s">
        <v>516</v>
      </c>
      <c r="H139" s="6" t="s">
        <v>512</v>
      </c>
      <c r="I139" s="10" t="s">
        <v>87</v>
      </c>
      <c r="L139" s="30">
        <v>10</v>
      </c>
      <c r="AM139" s="19">
        <f t="shared" si="8"/>
        <v>10</v>
      </c>
      <c r="AN139" s="30">
        <f t="shared" si="9"/>
        <v>1</v>
      </c>
    </row>
    <row r="140" spans="2:40" ht="15.75" customHeight="1">
      <c r="B140" s="6" t="s">
        <v>88</v>
      </c>
      <c r="C140" s="7">
        <v>8101</v>
      </c>
      <c r="D140" s="7" t="s">
        <v>778</v>
      </c>
      <c r="E140" s="8">
        <v>840003141446347</v>
      </c>
      <c r="F140" s="9">
        <v>43179</v>
      </c>
      <c r="G140" s="6" t="s">
        <v>779</v>
      </c>
      <c r="H140" s="6" t="s">
        <v>780</v>
      </c>
      <c r="I140" s="10" t="s">
        <v>781</v>
      </c>
      <c r="J140" s="5">
        <v>8</v>
      </c>
      <c r="AM140" s="19">
        <f t="shared" si="8"/>
        <v>8</v>
      </c>
      <c r="AN140" s="30">
        <f t="shared" si="9"/>
        <v>1</v>
      </c>
    </row>
    <row r="141" spans="2:40" ht="15.75" customHeight="1">
      <c r="B141" s="6" t="s">
        <v>650</v>
      </c>
      <c r="C141" s="7" t="s">
        <v>692</v>
      </c>
      <c r="D141" s="7"/>
      <c r="E141" s="8">
        <v>840003151992340</v>
      </c>
      <c r="F141" s="9">
        <v>43190</v>
      </c>
      <c r="G141" s="6" t="s">
        <v>138</v>
      </c>
      <c r="H141" s="6" t="s">
        <v>139</v>
      </c>
      <c r="I141" s="10"/>
      <c r="J141" s="5">
        <v>7</v>
      </c>
      <c r="AM141" s="19">
        <f t="shared" si="8"/>
        <v>7</v>
      </c>
      <c r="AN141" s="30">
        <f t="shared" si="9"/>
        <v>1</v>
      </c>
    </row>
    <row r="142" spans="2:40" ht="15.75" customHeight="1">
      <c r="B142" s="6" t="s">
        <v>88</v>
      </c>
      <c r="C142" s="7">
        <v>100</v>
      </c>
      <c r="D142" s="7" t="s">
        <v>653</v>
      </c>
      <c r="E142" s="8">
        <v>840003135583098</v>
      </c>
      <c r="F142" s="9">
        <v>43187</v>
      </c>
      <c r="G142" s="6" t="s">
        <v>204</v>
      </c>
      <c r="H142" s="6" t="s">
        <v>651</v>
      </c>
      <c r="I142" s="10" t="s">
        <v>654</v>
      </c>
      <c r="J142" s="5">
        <v>7</v>
      </c>
      <c r="AM142" s="19">
        <f t="shared" si="8"/>
        <v>7</v>
      </c>
      <c r="AN142" s="30">
        <f t="shared" si="9"/>
        <v>1</v>
      </c>
    </row>
    <row r="143" spans="2:40" ht="15.75" customHeight="1">
      <c r="B143" s="6" t="s">
        <v>739</v>
      </c>
      <c r="E143" s="8">
        <v>840003203337226</v>
      </c>
      <c r="F143" s="9"/>
      <c r="G143" s="6" t="s">
        <v>429</v>
      </c>
      <c r="H143" s="6" t="s">
        <v>430</v>
      </c>
      <c r="I143" s="10" t="s">
        <v>431</v>
      </c>
      <c r="J143" s="5">
        <v>6</v>
      </c>
      <c r="AM143" s="19">
        <f t="shared" si="8"/>
        <v>6</v>
      </c>
      <c r="AN143" s="30">
        <f t="shared" si="9"/>
        <v>1</v>
      </c>
    </row>
    <row r="144" spans="2:40" ht="15.75" customHeight="1">
      <c r="B144" s="6" t="s">
        <v>73</v>
      </c>
      <c r="C144" s="7" t="s">
        <v>752</v>
      </c>
      <c r="D144" s="7" t="s">
        <v>753</v>
      </c>
      <c r="E144" s="8">
        <v>840003200173938</v>
      </c>
      <c r="F144" s="9">
        <v>43173</v>
      </c>
      <c r="G144" s="6" t="s">
        <v>349</v>
      </c>
      <c r="H144" s="6" t="s">
        <v>350</v>
      </c>
      <c r="I144" s="10" t="s">
        <v>754</v>
      </c>
      <c r="Z144" s="30">
        <v>6</v>
      </c>
      <c r="AM144" s="19">
        <f t="shared" si="8"/>
        <v>6</v>
      </c>
      <c r="AN144" s="30">
        <f t="shared" si="9"/>
        <v>1</v>
      </c>
    </row>
    <row r="145" spans="2:40" ht="15.75" customHeight="1">
      <c r="B145" s="6" t="s">
        <v>199</v>
      </c>
      <c r="C145" s="7" t="s">
        <v>658</v>
      </c>
      <c r="D145" s="7" t="s">
        <v>659</v>
      </c>
      <c r="E145" s="8">
        <v>840003202577612</v>
      </c>
      <c r="F145" s="9">
        <v>43151</v>
      </c>
      <c r="G145" s="6" t="s">
        <v>660</v>
      </c>
      <c r="H145" s="6" t="s">
        <v>43</v>
      </c>
      <c r="I145" s="10" t="s">
        <v>661</v>
      </c>
      <c r="AM145" s="19">
        <f t="shared" si="8"/>
        <v>0</v>
      </c>
      <c r="AN145" s="30">
        <f t="shared" si="9"/>
        <v>0</v>
      </c>
    </row>
    <row r="146" spans="2:40" ht="15.75" customHeight="1">
      <c r="B146" s="6" t="s">
        <v>11</v>
      </c>
      <c r="C146" s="7" t="s">
        <v>259</v>
      </c>
      <c r="D146" s="7" t="s">
        <v>789</v>
      </c>
      <c r="E146" s="8">
        <v>840003203549881</v>
      </c>
      <c r="F146" s="9">
        <v>43168</v>
      </c>
      <c r="G146" s="6" t="s">
        <v>374</v>
      </c>
      <c r="H146" s="6" t="s">
        <v>423</v>
      </c>
      <c r="I146" s="10" t="s">
        <v>790</v>
      </c>
      <c r="AM146" s="19">
        <f t="shared" si="8"/>
        <v>0</v>
      </c>
      <c r="AN146" s="30">
        <f t="shared" si="9"/>
        <v>0</v>
      </c>
    </row>
    <row r="147" spans="2:40" ht="15.75" customHeight="1">
      <c r="B147" s="6" t="s">
        <v>11</v>
      </c>
      <c r="C147" s="7" t="s">
        <v>845</v>
      </c>
      <c r="D147" s="7" t="s">
        <v>846</v>
      </c>
      <c r="E147" s="8">
        <v>840003136906468</v>
      </c>
      <c r="F147" s="9">
        <v>43200</v>
      </c>
      <c r="G147" s="6" t="s">
        <v>480</v>
      </c>
      <c r="H147" s="6" t="s">
        <v>476</v>
      </c>
      <c r="I147" s="15" t="s">
        <v>848</v>
      </c>
      <c r="AM147" s="19">
        <f t="shared" si="8"/>
        <v>0</v>
      </c>
      <c r="AN147" s="30">
        <f t="shared" si="9"/>
        <v>0</v>
      </c>
    </row>
    <row r="148" spans="2:40" ht="15.75" customHeight="1">
      <c r="B148" s="6" t="s">
        <v>48</v>
      </c>
      <c r="C148" s="7" t="s">
        <v>259</v>
      </c>
      <c r="D148" s="7" t="s">
        <v>666</v>
      </c>
      <c r="E148" s="8">
        <v>840003141961640</v>
      </c>
      <c r="F148" s="9">
        <v>43194</v>
      </c>
      <c r="G148" s="6" t="s">
        <v>667</v>
      </c>
      <c r="H148" s="6" t="s">
        <v>67</v>
      </c>
      <c r="I148" s="15" t="s">
        <v>668</v>
      </c>
      <c r="AM148" s="19">
        <f t="shared" si="8"/>
        <v>0</v>
      </c>
      <c r="AN148" s="30">
        <f t="shared" si="9"/>
        <v>0</v>
      </c>
    </row>
    <row r="149" spans="2:40" ht="15.75" customHeight="1">
      <c r="B149" s="6" t="s">
        <v>48</v>
      </c>
      <c r="C149" s="7" t="s">
        <v>686</v>
      </c>
      <c r="D149" s="7">
        <v>396410</v>
      </c>
      <c r="E149" s="8">
        <v>840003142146</v>
      </c>
      <c r="F149" s="9">
        <v>43153</v>
      </c>
      <c r="G149" s="6" t="s">
        <v>114</v>
      </c>
      <c r="H149" s="6" t="s">
        <v>115</v>
      </c>
      <c r="I149" s="15" t="s">
        <v>687</v>
      </c>
      <c r="AM149" s="19">
        <f t="shared" si="8"/>
        <v>0</v>
      </c>
      <c r="AN149" s="30">
        <f t="shared" si="9"/>
        <v>0</v>
      </c>
    </row>
    <row r="150" spans="2:40" ht="15.75" customHeight="1">
      <c r="B150" s="6" t="s">
        <v>48</v>
      </c>
      <c r="C150" s="7" t="s">
        <v>692</v>
      </c>
      <c r="D150" s="7" t="s">
        <v>693</v>
      </c>
      <c r="E150" s="8">
        <v>840003151992340</v>
      </c>
      <c r="F150" s="9">
        <v>43190</v>
      </c>
      <c r="G150" s="6" t="s">
        <v>138</v>
      </c>
      <c r="H150" s="6" t="s">
        <v>139</v>
      </c>
      <c r="I150" s="10"/>
      <c r="AM150" s="19">
        <f t="shared" si="8"/>
        <v>0</v>
      </c>
      <c r="AN150" s="30">
        <f t="shared" si="9"/>
        <v>0</v>
      </c>
    </row>
    <row r="151" spans="2:40" ht="15.75" customHeight="1">
      <c r="B151" s="6" t="s">
        <v>48</v>
      </c>
      <c r="C151" s="7" t="s">
        <v>703</v>
      </c>
      <c r="D151" s="7" t="s">
        <v>707</v>
      </c>
      <c r="E151" s="8">
        <v>840003143063883</v>
      </c>
      <c r="F151" s="9">
        <v>43188</v>
      </c>
      <c r="G151" s="6" t="s">
        <v>704</v>
      </c>
      <c r="H151" s="6" t="s">
        <v>705</v>
      </c>
      <c r="I151" s="10" t="s">
        <v>706</v>
      </c>
      <c r="AM151" s="19">
        <f t="shared" si="8"/>
        <v>0</v>
      </c>
      <c r="AN151" s="30">
        <f t="shared" si="9"/>
        <v>0</v>
      </c>
    </row>
    <row r="152" spans="2:40" ht="15.75" customHeight="1">
      <c r="B152" s="6" t="s">
        <v>48</v>
      </c>
      <c r="C152" s="7" t="s">
        <v>734</v>
      </c>
      <c r="D152" s="7">
        <v>395845</v>
      </c>
      <c r="E152" s="8">
        <v>840003203127204</v>
      </c>
      <c r="F152" s="9">
        <v>43157</v>
      </c>
      <c r="G152" s="6" t="s">
        <v>386</v>
      </c>
      <c r="H152" s="6" t="s">
        <v>85</v>
      </c>
      <c r="I152" s="10" t="s">
        <v>735</v>
      </c>
      <c r="AM152" s="19">
        <f t="shared" si="8"/>
        <v>0</v>
      </c>
      <c r="AN152" s="30">
        <f t="shared" si="9"/>
        <v>0</v>
      </c>
    </row>
    <row r="153" spans="2:40" ht="15.75" customHeight="1">
      <c r="B153" s="6" t="s">
        <v>48</v>
      </c>
      <c r="C153" s="7" t="s">
        <v>736</v>
      </c>
      <c r="D153" s="7" t="s">
        <v>737</v>
      </c>
      <c r="E153" s="8">
        <v>840003203127202</v>
      </c>
      <c r="F153" s="9">
        <v>43155</v>
      </c>
      <c r="G153" s="6" t="s">
        <v>738</v>
      </c>
      <c r="H153" s="6" t="s">
        <v>85</v>
      </c>
      <c r="I153" s="10" t="s">
        <v>300</v>
      </c>
      <c r="AM153" s="19">
        <f t="shared" si="8"/>
        <v>0</v>
      </c>
      <c r="AN153" s="30">
        <f t="shared" si="9"/>
        <v>0</v>
      </c>
    </row>
    <row r="154" spans="2:40" ht="15.75" customHeight="1">
      <c r="B154" s="6" t="s">
        <v>48</v>
      </c>
      <c r="C154" s="7" t="s">
        <v>736</v>
      </c>
      <c r="D154" s="7" t="s">
        <v>737</v>
      </c>
      <c r="E154" s="8">
        <v>840003203127202</v>
      </c>
      <c r="F154" s="9">
        <v>43155</v>
      </c>
      <c r="G154" s="6" t="s">
        <v>740</v>
      </c>
      <c r="H154" s="6" t="s">
        <v>85</v>
      </c>
      <c r="I154" s="10" t="s">
        <v>300</v>
      </c>
      <c r="AM154" s="19">
        <f t="shared" si="8"/>
        <v>0</v>
      </c>
      <c r="AN154" s="30">
        <f t="shared" si="9"/>
        <v>0</v>
      </c>
    </row>
    <row r="155" spans="2:40" ht="15.75" customHeight="1">
      <c r="B155" s="6" t="s">
        <v>48</v>
      </c>
      <c r="C155" s="7" t="s">
        <v>82</v>
      </c>
      <c r="D155" s="7" t="s">
        <v>784</v>
      </c>
      <c r="E155" s="8">
        <v>840003201786191</v>
      </c>
      <c r="F155" s="9">
        <v>43160</v>
      </c>
      <c r="G155" s="6" t="s">
        <v>779</v>
      </c>
      <c r="H155" s="6" t="s">
        <v>780</v>
      </c>
      <c r="I155" s="10" t="s">
        <v>157</v>
      </c>
      <c r="AM155" s="19">
        <f t="shared" si="8"/>
        <v>0</v>
      </c>
      <c r="AN155" s="30">
        <f t="shared" si="9"/>
        <v>0</v>
      </c>
    </row>
    <row r="156" spans="2:40" ht="15.75" customHeight="1">
      <c r="B156" s="6" t="s">
        <v>48</v>
      </c>
      <c r="C156" s="7"/>
      <c r="D156" s="7"/>
      <c r="E156" s="8">
        <v>840003136687063</v>
      </c>
      <c r="F156" s="9">
        <v>43177</v>
      </c>
      <c r="G156" s="6" t="s">
        <v>1099</v>
      </c>
      <c r="H156" s="6" t="s">
        <v>1100</v>
      </c>
      <c r="I156" s="50"/>
      <c r="J156" s="30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M156" s="19">
        <f t="shared" si="8"/>
        <v>0</v>
      </c>
      <c r="AN156" s="30">
        <f t="shared" si="9"/>
        <v>0</v>
      </c>
    </row>
    <row r="157" spans="2:40" ht="15.75" customHeight="1">
      <c r="B157" s="6" t="s">
        <v>48</v>
      </c>
      <c r="C157" s="7" t="s">
        <v>441</v>
      </c>
      <c r="D157" s="7" t="s">
        <v>1112</v>
      </c>
      <c r="E157" s="8">
        <v>840003008069173</v>
      </c>
      <c r="F157" s="9">
        <v>43169</v>
      </c>
      <c r="G157" s="6" t="s">
        <v>1107</v>
      </c>
      <c r="H157" s="6" t="s">
        <v>102</v>
      </c>
      <c r="I157" s="30" t="s">
        <v>997</v>
      </c>
      <c r="J157" s="30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M157" s="19">
        <f t="shared" si="8"/>
        <v>0</v>
      </c>
      <c r="AN157" s="30">
        <f t="shared" si="9"/>
        <v>0</v>
      </c>
    </row>
    <row r="158" spans="2:40" ht="15.75" customHeight="1">
      <c r="B158" s="6" t="s">
        <v>48</v>
      </c>
      <c r="C158" s="7" t="s">
        <v>254</v>
      </c>
      <c r="D158" s="7" t="s">
        <v>1135</v>
      </c>
      <c r="E158" s="8">
        <v>840003145421089</v>
      </c>
      <c r="F158" s="9">
        <v>43171</v>
      </c>
      <c r="G158" s="70" t="s">
        <v>1136</v>
      </c>
      <c r="H158" s="70" t="s">
        <v>416</v>
      </c>
      <c r="I158" s="10"/>
      <c r="J158" s="63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19">
        <f t="shared" si="8"/>
        <v>0</v>
      </c>
      <c r="AN158" s="30">
        <f t="shared" si="9"/>
        <v>0</v>
      </c>
    </row>
    <row r="159" spans="2:40" ht="15.75" customHeight="1">
      <c r="B159" s="6" t="s">
        <v>650</v>
      </c>
      <c r="C159" s="7" t="s">
        <v>259</v>
      </c>
      <c r="E159" s="8">
        <v>840003203549881</v>
      </c>
      <c r="F159" s="9">
        <v>43168</v>
      </c>
      <c r="G159" s="6" t="s">
        <v>391</v>
      </c>
      <c r="H159" s="6" t="s">
        <v>423</v>
      </c>
      <c r="I159" s="10" t="s">
        <v>790</v>
      </c>
      <c r="J159" s="63"/>
      <c r="AM159" s="19">
        <f t="shared" si="8"/>
        <v>0</v>
      </c>
      <c r="AN159" s="30">
        <f t="shared" si="9"/>
        <v>0</v>
      </c>
    </row>
    <row r="160" spans="2:40" ht="15.75" customHeight="1">
      <c r="B160" s="6" t="s">
        <v>650</v>
      </c>
      <c r="C160" s="7" t="s">
        <v>259</v>
      </c>
      <c r="E160" s="8">
        <v>840003203549881</v>
      </c>
      <c r="F160" s="9">
        <v>43168</v>
      </c>
      <c r="G160" s="6" t="s">
        <v>374</v>
      </c>
      <c r="H160" s="6" t="s">
        <v>423</v>
      </c>
      <c r="I160" s="10" t="s">
        <v>790</v>
      </c>
      <c r="AM160" s="19">
        <f aca="true" t="shared" si="10" ref="AM160:AM188">SUM(J160:AF160)</f>
        <v>0</v>
      </c>
      <c r="AN160" s="30">
        <f t="shared" si="9"/>
        <v>0</v>
      </c>
    </row>
    <row r="161" spans="2:40" ht="15.75" customHeight="1">
      <c r="B161" s="6" t="s">
        <v>650</v>
      </c>
      <c r="C161" s="7" t="s">
        <v>662</v>
      </c>
      <c r="D161" s="7"/>
      <c r="E161" s="8">
        <v>840003202577611</v>
      </c>
      <c r="F161" s="9">
        <v>43136</v>
      </c>
      <c r="G161" s="6" t="s">
        <v>660</v>
      </c>
      <c r="H161" s="6" t="s">
        <v>43</v>
      </c>
      <c r="I161" s="10" t="s">
        <v>661</v>
      </c>
      <c r="AM161" s="19">
        <f t="shared" si="10"/>
        <v>0</v>
      </c>
      <c r="AN161" s="30">
        <f t="shared" si="9"/>
        <v>0</v>
      </c>
    </row>
    <row r="162" spans="2:40" ht="15.75" customHeight="1">
      <c r="B162" s="6" t="s">
        <v>650</v>
      </c>
      <c r="E162" s="8">
        <v>840003201351732</v>
      </c>
      <c r="F162" s="9"/>
      <c r="G162" s="6" t="s">
        <v>670</v>
      </c>
      <c r="H162" s="6" t="s">
        <v>86</v>
      </c>
      <c r="I162" s="10"/>
      <c r="AM162" s="19">
        <f t="shared" si="10"/>
        <v>0</v>
      </c>
      <c r="AN162" s="30">
        <f aca="true" t="shared" si="11" ref="AN162:AN188">COUNT(J162:AL162)</f>
        <v>0</v>
      </c>
    </row>
    <row r="163" spans="2:40" ht="15.75" customHeight="1">
      <c r="B163" s="6" t="s">
        <v>650</v>
      </c>
      <c r="C163" s="7" t="s">
        <v>673</v>
      </c>
      <c r="D163" s="7"/>
      <c r="E163" s="8">
        <v>840003203337221</v>
      </c>
      <c r="F163" s="9">
        <v>43174</v>
      </c>
      <c r="G163" s="6" t="s">
        <v>675</v>
      </c>
      <c r="H163" s="6" t="s">
        <v>676</v>
      </c>
      <c r="I163" s="10" t="s">
        <v>677</v>
      </c>
      <c r="AM163" s="19">
        <f t="shared" si="10"/>
        <v>0</v>
      </c>
      <c r="AN163" s="30">
        <f t="shared" si="11"/>
        <v>0</v>
      </c>
    </row>
    <row r="164" spans="2:40" ht="15.75" customHeight="1">
      <c r="B164" s="6" t="s">
        <v>650</v>
      </c>
      <c r="E164" s="8">
        <v>840003004450132</v>
      </c>
      <c r="F164" s="9"/>
      <c r="G164" s="6" t="s">
        <v>284</v>
      </c>
      <c r="H164" s="6" t="s">
        <v>285</v>
      </c>
      <c r="I164" s="10" t="s">
        <v>731</v>
      </c>
      <c r="AM164" s="19">
        <f t="shared" si="10"/>
        <v>0</v>
      </c>
      <c r="AN164" s="30">
        <f t="shared" si="11"/>
        <v>0</v>
      </c>
    </row>
    <row r="165" spans="2:40" ht="15.75" customHeight="1">
      <c r="B165" s="6" t="s">
        <v>650</v>
      </c>
      <c r="C165" s="7" t="s">
        <v>734</v>
      </c>
      <c r="E165" s="8">
        <v>840003203127204</v>
      </c>
      <c r="F165" s="9">
        <v>43157</v>
      </c>
      <c r="G165" s="6" t="s">
        <v>740</v>
      </c>
      <c r="H165" s="6" t="s">
        <v>85</v>
      </c>
      <c r="I165" s="15" t="s">
        <v>735</v>
      </c>
      <c r="AM165" s="19">
        <f t="shared" si="10"/>
        <v>0</v>
      </c>
      <c r="AN165" s="30">
        <f t="shared" si="11"/>
        <v>0</v>
      </c>
    </row>
    <row r="166" spans="2:40" ht="15.75" customHeight="1">
      <c r="B166" s="6" t="s">
        <v>650</v>
      </c>
      <c r="C166" s="7" t="s">
        <v>743</v>
      </c>
      <c r="E166" s="8">
        <v>840003008603292</v>
      </c>
      <c r="F166" s="9"/>
      <c r="G166" s="6" t="s">
        <v>744</v>
      </c>
      <c r="H166" s="6" t="s">
        <v>745</v>
      </c>
      <c r="I166" s="10" t="s">
        <v>746</v>
      </c>
      <c r="AM166" s="19">
        <f t="shared" si="10"/>
        <v>0</v>
      </c>
      <c r="AN166" s="30">
        <f t="shared" si="11"/>
        <v>0</v>
      </c>
    </row>
    <row r="167" spans="2:40" ht="15.75" customHeight="1">
      <c r="B167" s="6" t="s">
        <v>650</v>
      </c>
      <c r="C167" s="7" t="s">
        <v>767</v>
      </c>
      <c r="E167" s="8">
        <v>840003133282779</v>
      </c>
      <c r="F167" s="9">
        <v>43179</v>
      </c>
      <c r="G167" s="6" t="s">
        <v>564</v>
      </c>
      <c r="H167" s="6" t="s">
        <v>764</v>
      </c>
      <c r="I167" s="10" t="s">
        <v>769</v>
      </c>
      <c r="AM167" s="19">
        <f t="shared" si="10"/>
        <v>0</v>
      </c>
      <c r="AN167" s="30">
        <f t="shared" si="11"/>
        <v>0</v>
      </c>
    </row>
    <row r="168" spans="2:40" ht="15.75" customHeight="1">
      <c r="B168" s="6" t="s">
        <v>650</v>
      </c>
      <c r="C168" s="7" t="s">
        <v>770</v>
      </c>
      <c r="E168" s="8">
        <v>840003006382103</v>
      </c>
      <c r="F168" s="9">
        <v>43164</v>
      </c>
      <c r="G168" s="6" t="s">
        <v>771</v>
      </c>
      <c r="H168" s="6" t="s">
        <v>764</v>
      </c>
      <c r="I168" s="10" t="s">
        <v>769</v>
      </c>
      <c r="AM168" s="19">
        <f t="shared" si="10"/>
        <v>0</v>
      </c>
      <c r="AN168" s="30">
        <f t="shared" si="11"/>
        <v>0</v>
      </c>
    </row>
    <row r="169" spans="2:40" ht="15.75" customHeight="1">
      <c r="B169" s="6" t="s">
        <v>650</v>
      </c>
      <c r="C169" s="7" t="s">
        <v>601</v>
      </c>
      <c r="E169" s="8">
        <v>840003015009562</v>
      </c>
      <c r="F169" s="9">
        <v>43175</v>
      </c>
      <c r="G169" s="6" t="s">
        <v>842</v>
      </c>
      <c r="H169" s="6" t="s">
        <v>460</v>
      </c>
      <c r="I169" s="10" t="s">
        <v>843</v>
      </c>
      <c r="AM169" s="19">
        <f t="shared" si="10"/>
        <v>0</v>
      </c>
      <c r="AN169" s="30">
        <f t="shared" si="11"/>
        <v>0</v>
      </c>
    </row>
    <row r="170" spans="2:40" ht="15.75" customHeight="1">
      <c r="B170" s="6" t="s">
        <v>650</v>
      </c>
      <c r="C170" s="7" t="s">
        <v>852</v>
      </c>
      <c r="E170" s="8">
        <v>840003136906468</v>
      </c>
      <c r="F170" s="9">
        <v>43180</v>
      </c>
      <c r="G170" s="6" t="s">
        <v>847</v>
      </c>
      <c r="H170" s="6" t="s">
        <v>476</v>
      </c>
      <c r="I170" s="10"/>
      <c r="AM170" s="19">
        <f t="shared" si="10"/>
        <v>0</v>
      </c>
      <c r="AN170" s="30">
        <f t="shared" si="11"/>
        <v>0</v>
      </c>
    </row>
    <row r="171" spans="2:40" ht="15.75" customHeight="1">
      <c r="B171" s="6" t="s">
        <v>650</v>
      </c>
      <c r="F171" s="9">
        <v>43164</v>
      </c>
      <c r="G171" s="6" t="s">
        <v>792</v>
      </c>
      <c r="H171" s="6" t="s">
        <v>793</v>
      </c>
      <c r="I171" s="10" t="s">
        <v>858</v>
      </c>
      <c r="AM171" s="19">
        <f t="shared" si="10"/>
        <v>0</v>
      </c>
      <c r="AN171" s="30">
        <f t="shared" si="11"/>
        <v>0</v>
      </c>
    </row>
    <row r="172" spans="2:40" ht="15.75" customHeight="1">
      <c r="B172" s="6" t="s">
        <v>650</v>
      </c>
      <c r="F172" s="9">
        <v>43173</v>
      </c>
      <c r="G172" s="6" t="s">
        <v>860</v>
      </c>
      <c r="H172" s="6" t="s">
        <v>793</v>
      </c>
      <c r="I172" s="10" t="s">
        <v>858</v>
      </c>
      <c r="AM172" s="19">
        <f t="shared" si="10"/>
        <v>0</v>
      </c>
      <c r="AN172" s="30">
        <f t="shared" si="11"/>
        <v>0</v>
      </c>
    </row>
    <row r="173" spans="2:40" ht="15.75" customHeight="1">
      <c r="B173" s="6" t="s">
        <v>650</v>
      </c>
      <c r="C173" s="7" t="s">
        <v>861</v>
      </c>
      <c r="E173" s="8">
        <v>840003144447773</v>
      </c>
      <c r="F173" s="9">
        <v>43160</v>
      </c>
      <c r="G173" s="6" t="s">
        <v>370</v>
      </c>
      <c r="H173" s="6" t="s">
        <v>512</v>
      </c>
      <c r="I173" s="10" t="s">
        <v>862</v>
      </c>
      <c r="AM173" s="19">
        <f t="shared" si="10"/>
        <v>0</v>
      </c>
      <c r="AN173" s="30">
        <f t="shared" si="11"/>
        <v>0</v>
      </c>
    </row>
    <row r="174" spans="2:40" ht="15.75" customHeight="1">
      <c r="B174" s="6" t="s">
        <v>650</v>
      </c>
      <c r="C174" s="7" t="s">
        <v>881</v>
      </c>
      <c r="E174" s="8">
        <v>840003203549845</v>
      </c>
      <c r="F174" s="9"/>
      <c r="G174" s="6" t="s">
        <v>882</v>
      </c>
      <c r="H174" s="6" t="s">
        <v>883</v>
      </c>
      <c r="I174" s="10"/>
      <c r="AM174" s="19">
        <f t="shared" si="10"/>
        <v>0</v>
      </c>
      <c r="AN174" s="30">
        <f t="shared" si="11"/>
        <v>0</v>
      </c>
    </row>
    <row r="175" spans="2:40" ht="15.75" customHeight="1">
      <c r="B175" s="6" t="s">
        <v>650</v>
      </c>
      <c r="C175" s="7" t="s">
        <v>736</v>
      </c>
      <c r="E175" s="8">
        <v>840003203127202</v>
      </c>
      <c r="F175" s="9">
        <v>43155</v>
      </c>
      <c r="G175" s="6" t="s">
        <v>738</v>
      </c>
      <c r="H175" s="6" t="s">
        <v>85</v>
      </c>
      <c r="I175" s="15" t="s">
        <v>300</v>
      </c>
      <c r="AM175" s="19">
        <f t="shared" si="10"/>
        <v>0</v>
      </c>
      <c r="AN175" s="30">
        <f t="shared" si="11"/>
        <v>0</v>
      </c>
    </row>
    <row r="176" spans="2:40" ht="15.75" customHeight="1">
      <c r="B176" s="6" t="s">
        <v>650</v>
      </c>
      <c r="C176" s="7" t="s">
        <v>993</v>
      </c>
      <c r="D176" s="7"/>
      <c r="E176" s="8">
        <v>840003142193658</v>
      </c>
      <c r="F176" s="9">
        <v>43151</v>
      </c>
      <c r="G176" s="6" t="s">
        <v>995</v>
      </c>
      <c r="H176" s="6" t="s">
        <v>996</v>
      </c>
      <c r="I176" s="10" t="s">
        <v>997</v>
      </c>
      <c r="AM176" s="19">
        <f t="shared" si="10"/>
        <v>0</v>
      </c>
      <c r="AN176" s="30">
        <f t="shared" si="11"/>
        <v>0</v>
      </c>
    </row>
    <row r="177" spans="2:40" ht="15.75" customHeight="1">
      <c r="B177" s="6" t="s">
        <v>650</v>
      </c>
      <c r="C177" s="7"/>
      <c r="D177" s="7"/>
      <c r="E177" s="8">
        <v>840003136687063</v>
      </c>
      <c r="F177" s="9">
        <v>43177</v>
      </c>
      <c r="G177" s="6" t="s">
        <v>1099</v>
      </c>
      <c r="H177" s="6" t="s">
        <v>1100</v>
      </c>
      <c r="I177" s="10"/>
      <c r="AM177" s="19">
        <f t="shared" si="10"/>
        <v>0</v>
      </c>
      <c r="AN177" s="30">
        <f t="shared" si="11"/>
        <v>0</v>
      </c>
    </row>
    <row r="178" spans="2:40" ht="15.75" customHeight="1">
      <c r="B178" s="6" t="s">
        <v>88</v>
      </c>
      <c r="C178" s="7">
        <v>1618</v>
      </c>
      <c r="D178" s="7" t="s">
        <v>717</v>
      </c>
      <c r="F178" s="9">
        <v>43171</v>
      </c>
      <c r="G178" s="6" t="s">
        <v>718</v>
      </c>
      <c r="H178" s="6" t="s">
        <v>205</v>
      </c>
      <c r="I178" s="10" t="s">
        <v>206</v>
      </c>
      <c r="AM178" s="19">
        <f t="shared" si="10"/>
        <v>0</v>
      </c>
      <c r="AN178" s="30">
        <f t="shared" si="11"/>
        <v>0</v>
      </c>
    </row>
    <row r="179" spans="2:40" ht="15.75" customHeight="1">
      <c r="B179" s="6" t="s">
        <v>60</v>
      </c>
      <c r="E179" s="8">
        <v>840003201448987</v>
      </c>
      <c r="F179" s="9"/>
      <c r="G179" s="6" t="s">
        <v>45</v>
      </c>
      <c r="H179" s="6" t="s">
        <v>46</v>
      </c>
      <c r="I179" s="10" t="s">
        <v>47</v>
      </c>
      <c r="AM179" s="19">
        <f t="shared" si="10"/>
        <v>0</v>
      </c>
      <c r="AN179" s="30">
        <f t="shared" si="11"/>
        <v>0</v>
      </c>
    </row>
    <row r="180" spans="2:40" ht="15.75" customHeight="1">
      <c r="B180" s="6" t="s">
        <v>60</v>
      </c>
      <c r="C180" s="7" t="s">
        <v>732</v>
      </c>
      <c r="D180" s="7">
        <v>495844</v>
      </c>
      <c r="E180" s="8">
        <v>840003004450127</v>
      </c>
      <c r="F180" s="9">
        <v>43176</v>
      </c>
      <c r="G180" s="6" t="s">
        <v>284</v>
      </c>
      <c r="H180" s="6" t="s">
        <v>285</v>
      </c>
      <c r="I180" s="10" t="s">
        <v>733</v>
      </c>
      <c r="AM180" s="19">
        <f t="shared" si="10"/>
        <v>0</v>
      </c>
      <c r="AN180" s="30">
        <f t="shared" si="11"/>
        <v>0</v>
      </c>
    </row>
    <row r="181" spans="2:40" ht="15.75" customHeight="1">
      <c r="B181" s="6" t="s">
        <v>60</v>
      </c>
      <c r="C181" s="7" t="s">
        <v>770</v>
      </c>
      <c r="D181" s="7">
        <v>495277</v>
      </c>
      <c r="E181" s="8">
        <v>840003006382103</v>
      </c>
      <c r="F181" s="9">
        <v>43164</v>
      </c>
      <c r="G181" s="6" t="s">
        <v>771</v>
      </c>
      <c r="H181" s="6" t="s">
        <v>764</v>
      </c>
      <c r="I181" s="10" t="s">
        <v>769</v>
      </c>
      <c r="AM181" s="19">
        <f t="shared" si="10"/>
        <v>0</v>
      </c>
      <c r="AN181" s="30">
        <f t="shared" si="11"/>
        <v>0</v>
      </c>
    </row>
    <row r="182" spans="2:40" ht="15.75" customHeight="1">
      <c r="B182" s="6" t="s">
        <v>60</v>
      </c>
      <c r="E182" s="8">
        <v>840003203337234</v>
      </c>
      <c r="F182" s="9"/>
      <c r="G182" s="6" t="s">
        <v>819</v>
      </c>
      <c r="H182" s="6" t="s">
        <v>430</v>
      </c>
      <c r="I182" s="10" t="s">
        <v>431</v>
      </c>
      <c r="AM182" s="19">
        <f t="shared" si="10"/>
        <v>0</v>
      </c>
      <c r="AN182" s="30">
        <f t="shared" si="11"/>
        <v>0</v>
      </c>
    </row>
    <row r="183" spans="2:40" ht="15.75" customHeight="1">
      <c r="B183" s="6" t="s">
        <v>60</v>
      </c>
      <c r="C183" s="7" t="s">
        <v>852</v>
      </c>
      <c r="D183" s="7">
        <v>494753</v>
      </c>
      <c r="E183" s="8">
        <v>840003136906468</v>
      </c>
      <c r="F183" s="9">
        <v>43180</v>
      </c>
      <c r="G183" s="6" t="s">
        <v>847</v>
      </c>
      <c r="H183" s="6" t="s">
        <v>476</v>
      </c>
      <c r="I183" s="10"/>
      <c r="AM183" s="19">
        <f t="shared" si="10"/>
        <v>0</v>
      </c>
      <c r="AN183" s="30">
        <f t="shared" si="11"/>
        <v>0</v>
      </c>
    </row>
    <row r="184" spans="2:40" ht="15.75" customHeight="1">
      <c r="B184" s="6" t="s">
        <v>60</v>
      </c>
      <c r="C184" s="7" t="s">
        <v>852</v>
      </c>
      <c r="D184" s="7">
        <v>494753</v>
      </c>
      <c r="E184" s="8">
        <v>840003136906468</v>
      </c>
      <c r="F184" s="9">
        <v>43180</v>
      </c>
      <c r="G184" s="6" t="s">
        <v>480</v>
      </c>
      <c r="H184" s="6" t="s">
        <v>476</v>
      </c>
      <c r="I184" s="10"/>
      <c r="AM184" s="19">
        <f t="shared" si="10"/>
        <v>0</v>
      </c>
      <c r="AN184" s="30">
        <f t="shared" si="11"/>
        <v>0</v>
      </c>
    </row>
    <row r="185" spans="2:40" ht="15.75" customHeight="1">
      <c r="B185" s="6" t="s">
        <v>60</v>
      </c>
      <c r="C185" s="7" t="s">
        <v>875</v>
      </c>
      <c r="D185" s="7">
        <v>493197</v>
      </c>
      <c r="E185" s="8">
        <v>840003202293369</v>
      </c>
      <c r="F185" s="9">
        <v>43162</v>
      </c>
      <c r="G185" s="6" t="s">
        <v>569</v>
      </c>
      <c r="H185" s="6" t="s">
        <v>570</v>
      </c>
      <c r="I185" s="10" t="s">
        <v>876</v>
      </c>
      <c r="AM185" s="19">
        <f t="shared" si="10"/>
        <v>0</v>
      </c>
      <c r="AN185" s="30">
        <f t="shared" si="11"/>
        <v>0</v>
      </c>
    </row>
    <row r="186" spans="2:40" ht="15.75" customHeight="1">
      <c r="B186" s="6" t="s">
        <v>739</v>
      </c>
      <c r="E186" s="8">
        <v>840003203127203</v>
      </c>
      <c r="F186" s="9"/>
      <c r="G186" s="6" t="s">
        <v>386</v>
      </c>
      <c r="H186" s="6" t="s">
        <v>85</v>
      </c>
      <c r="I186" s="10" t="s">
        <v>300</v>
      </c>
      <c r="J186" s="63"/>
      <c r="AM186" s="19">
        <f t="shared" si="10"/>
        <v>0</v>
      </c>
      <c r="AN186" s="30">
        <f t="shared" si="11"/>
        <v>0</v>
      </c>
    </row>
    <row r="187" spans="2:40" ht="15.75" customHeight="1">
      <c r="B187" s="6" t="s">
        <v>739</v>
      </c>
      <c r="E187" s="8">
        <v>840003203127203</v>
      </c>
      <c r="F187" s="9"/>
      <c r="G187" s="6" t="s">
        <v>740</v>
      </c>
      <c r="H187" s="6" t="s">
        <v>85</v>
      </c>
      <c r="I187" s="10" t="s">
        <v>300</v>
      </c>
      <c r="J187" s="63"/>
      <c r="AM187" s="19">
        <f t="shared" si="10"/>
        <v>0</v>
      </c>
      <c r="AN187" s="30">
        <f t="shared" si="11"/>
        <v>0</v>
      </c>
    </row>
    <row r="188" spans="2:40" ht="15.75" customHeight="1">
      <c r="B188" s="6" t="s">
        <v>73</v>
      </c>
      <c r="C188" s="7" t="s">
        <v>849</v>
      </c>
      <c r="D188" s="7" t="s">
        <v>850</v>
      </c>
      <c r="E188" s="8">
        <v>840003136906467</v>
      </c>
      <c r="F188" s="9">
        <v>43165</v>
      </c>
      <c r="G188" s="6" t="s">
        <v>847</v>
      </c>
      <c r="H188" s="6" t="s">
        <v>476</v>
      </c>
      <c r="I188" s="10" t="s">
        <v>851</v>
      </c>
      <c r="AM188" s="19">
        <f t="shared" si="10"/>
        <v>0</v>
      </c>
      <c r="AN188" s="30">
        <f t="shared" si="11"/>
        <v>0</v>
      </c>
    </row>
    <row r="189" spans="3:9" ht="15.75" customHeight="1">
      <c r="C189" s="5"/>
      <c r="D189" s="5"/>
      <c r="E189" s="5"/>
      <c r="F189" s="9"/>
      <c r="I189" s="10"/>
    </row>
    <row r="190" spans="3:9" ht="15.75" customHeight="1">
      <c r="C190" s="5"/>
      <c r="D190" s="5"/>
      <c r="E190" s="5"/>
      <c r="F190" s="9"/>
      <c r="I190" s="10"/>
    </row>
    <row r="191" spans="3:9" ht="15.75" customHeight="1">
      <c r="C191" s="5"/>
      <c r="D191" s="5"/>
      <c r="E191" s="5"/>
      <c r="F191" s="9"/>
      <c r="I191" s="10"/>
    </row>
    <row r="192" spans="3:9" ht="15.75" customHeight="1">
      <c r="C192" s="5"/>
      <c r="D192" s="5"/>
      <c r="E192" s="5"/>
      <c r="F192" s="9"/>
      <c r="I192" s="10"/>
    </row>
    <row r="193" spans="3:9" ht="15.75" customHeight="1">
      <c r="C193" s="5"/>
      <c r="D193" s="5"/>
      <c r="E193" s="5"/>
      <c r="F193" s="9"/>
      <c r="I193" s="10"/>
    </row>
    <row r="194" spans="3:9" ht="15.75" customHeight="1">
      <c r="C194" s="5"/>
      <c r="D194" s="5"/>
      <c r="E194" s="5"/>
      <c r="F194" s="9"/>
      <c r="I194" s="10"/>
    </row>
    <row r="195" spans="3:9" ht="15.75" customHeight="1">
      <c r="C195" s="5"/>
      <c r="D195" s="5"/>
      <c r="E195" s="5"/>
      <c r="F195" s="9"/>
      <c r="I195" s="10"/>
    </row>
    <row r="196" spans="3:9" ht="15.75" customHeight="1">
      <c r="C196" s="5"/>
      <c r="D196" s="5"/>
      <c r="E196" s="5"/>
      <c r="F196" s="9"/>
      <c r="I196" s="10"/>
    </row>
    <row r="197" spans="3:9" ht="15.75" customHeight="1">
      <c r="C197" s="5"/>
      <c r="D197" s="5"/>
      <c r="E197" s="5"/>
      <c r="F197" s="9"/>
      <c r="I197" s="10"/>
    </row>
    <row r="198" spans="3:9" ht="15.75" customHeight="1">
      <c r="C198" s="5"/>
      <c r="D198" s="5"/>
      <c r="E198" s="5"/>
      <c r="F198" s="9"/>
      <c r="I198" s="10"/>
    </row>
    <row r="199" spans="3:9" ht="15.75" customHeight="1">
      <c r="C199" s="5"/>
      <c r="D199" s="5"/>
      <c r="E199" s="5"/>
      <c r="F199" s="9"/>
      <c r="I199" s="10"/>
    </row>
    <row r="200" spans="3:9" ht="15.75" customHeight="1">
      <c r="C200" s="5"/>
      <c r="D200" s="5"/>
      <c r="E200" s="5"/>
      <c r="F200" s="9"/>
      <c r="I200" s="10"/>
    </row>
    <row r="201" spans="3:9" ht="15.75" customHeight="1">
      <c r="C201" s="5"/>
      <c r="D201" s="5"/>
      <c r="E201" s="5"/>
      <c r="F201" s="9"/>
      <c r="I201" s="10"/>
    </row>
    <row r="202" spans="3:9" ht="15.75" customHeight="1">
      <c r="C202" s="5"/>
      <c r="D202" s="5"/>
      <c r="E202" s="5"/>
      <c r="F202" s="9"/>
      <c r="I202" s="10"/>
    </row>
    <row r="203" spans="3:9" ht="15.75" customHeight="1">
      <c r="C203" s="5"/>
      <c r="D203" s="5"/>
      <c r="E203" s="5"/>
      <c r="F203" s="9"/>
      <c r="I203" s="10"/>
    </row>
    <row r="204" spans="3:9" ht="15.75" customHeight="1">
      <c r="C204" s="5"/>
      <c r="D204" s="5"/>
      <c r="E204" s="5"/>
      <c r="F204" s="9"/>
      <c r="I204" s="10"/>
    </row>
    <row r="205" spans="3:9" ht="15.75" customHeight="1">
      <c r="C205" s="5"/>
      <c r="D205" s="5"/>
      <c r="E205" s="5"/>
      <c r="F205" s="9"/>
      <c r="I205" s="10"/>
    </row>
    <row r="206" spans="3:9" ht="15.75" customHeight="1">
      <c r="C206" s="5"/>
      <c r="D206" s="5"/>
      <c r="E206" s="5"/>
      <c r="F206" s="9"/>
      <c r="I206" s="10"/>
    </row>
    <row r="207" spans="3:9" ht="15.75" customHeight="1">
      <c r="C207" s="5"/>
      <c r="D207" s="5"/>
      <c r="E207" s="5"/>
      <c r="F207" s="9"/>
      <c r="I207" s="10"/>
    </row>
    <row r="208" spans="3:9" ht="15.75" customHeight="1">
      <c r="C208" s="5"/>
      <c r="D208" s="5"/>
      <c r="E208" s="5"/>
      <c r="F208" s="9"/>
      <c r="I208" s="10"/>
    </row>
    <row r="209" spans="3:9" ht="15.75" customHeight="1">
      <c r="C209" s="5"/>
      <c r="D209" s="5"/>
      <c r="E209" s="5"/>
      <c r="F209" s="9"/>
      <c r="I209" s="10"/>
    </row>
    <row r="210" spans="3:9" ht="15.75" customHeight="1">
      <c r="C210" s="5"/>
      <c r="D210" s="5"/>
      <c r="E210" s="5"/>
      <c r="F210" s="9"/>
      <c r="I210" s="10"/>
    </row>
    <row r="211" spans="3:9" ht="15.75" customHeight="1">
      <c r="C211" s="5"/>
      <c r="D211" s="5"/>
      <c r="E211" s="5"/>
      <c r="F211" s="9"/>
      <c r="I211" s="10"/>
    </row>
    <row r="212" spans="3:9" ht="15.75" customHeight="1">
      <c r="C212" s="5"/>
      <c r="D212" s="5"/>
      <c r="E212" s="5"/>
      <c r="F212" s="9"/>
      <c r="I212" s="10"/>
    </row>
    <row r="213" spans="3:9" ht="15.75" customHeight="1">
      <c r="C213" s="5"/>
      <c r="D213" s="5"/>
      <c r="E213" s="5"/>
      <c r="F213" s="9"/>
      <c r="I213" s="10"/>
    </row>
    <row r="214" spans="3:9" ht="15.75" customHeight="1">
      <c r="C214" s="5"/>
      <c r="D214" s="5"/>
      <c r="E214" s="5"/>
      <c r="F214" s="9"/>
      <c r="I214" s="10"/>
    </row>
    <row r="215" spans="3:9" ht="15.75" customHeight="1">
      <c r="C215" s="5"/>
      <c r="D215" s="5"/>
      <c r="E215" s="5"/>
      <c r="F215" s="9"/>
      <c r="I215" s="10"/>
    </row>
    <row r="216" spans="3:9" ht="15.75" customHeight="1">
      <c r="C216" s="5"/>
      <c r="D216" s="5"/>
      <c r="E216" s="5"/>
      <c r="F216" s="9"/>
      <c r="I216" s="10"/>
    </row>
    <row r="217" spans="3:9" ht="15.75" customHeight="1">
      <c r="C217" s="5"/>
      <c r="D217" s="5"/>
      <c r="E217" s="5"/>
      <c r="F217" s="9"/>
      <c r="I217" s="10"/>
    </row>
    <row r="218" spans="3:9" ht="15.75" customHeight="1">
      <c r="C218" s="5"/>
      <c r="D218" s="5"/>
      <c r="E218" s="5"/>
      <c r="F218" s="9"/>
      <c r="I218" s="10"/>
    </row>
    <row r="219" spans="3:9" ht="15.75" customHeight="1">
      <c r="C219" s="5"/>
      <c r="D219" s="5"/>
      <c r="E219" s="5"/>
      <c r="F219" s="9"/>
      <c r="I219" s="10"/>
    </row>
    <row r="220" spans="3:9" ht="15.75" customHeight="1">
      <c r="C220" s="5"/>
      <c r="D220" s="5"/>
      <c r="E220" s="5"/>
      <c r="F220" s="9"/>
      <c r="I220" s="10"/>
    </row>
    <row r="221" spans="3:9" ht="15.75" customHeight="1">
      <c r="C221" s="5"/>
      <c r="D221" s="5"/>
      <c r="E221" s="5"/>
      <c r="F221" s="9"/>
      <c r="I221" s="10"/>
    </row>
    <row r="222" spans="3:9" ht="15.75" customHeight="1">
      <c r="C222" s="5"/>
      <c r="D222" s="5"/>
      <c r="E222" s="5"/>
      <c r="F222" s="9"/>
      <c r="I222" s="10"/>
    </row>
    <row r="223" spans="3:9" ht="15.75" customHeight="1">
      <c r="C223" s="5"/>
      <c r="D223" s="5"/>
      <c r="E223" s="5"/>
      <c r="F223" s="9"/>
      <c r="I223" s="10"/>
    </row>
    <row r="224" spans="3:9" ht="15.75" customHeight="1">
      <c r="C224" s="5"/>
      <c r="D224" s="5"/>
      <c r="E224" s="5"/>
      <c r="F224" s="9"/>
      <c r="I224" s="10"/>
    </row>
    <row r="225" spans="3:9" ht="15.75" customHeight="1">
      <c r="C225" s="5"/>
      <c r="D225" s="5"/>
      <c r="E225" s="5"/>
      <c r="F225" s="9"/>
      <c r="I225" s="10"/>
    </row>
    <row r="226" spans="3:9" ht="15.75" customHeight="1">
      <c r="C226" s="5"/>
      <c r="D226" s="5"/>
      <c r="E226" s="5"/>
      <c r="F226" s="9"/>
      <c r="I226" s="10"/>
    </row>
    <row r="227" spans="3:9" ht="15.75" customHeight="1">
      <c r="C227" s="5"/>
      <c r="D227" s="5"/>
      <c r="E227" s="5"/>
      <c r="F227" s="9"/>
      <c r="I227" s="10"/>
    </row>
    <row r="228" spans="3:9" ht="15.75" customHeight="1">
      <c r="C228" s="5"/>
      <c r="D228" s="5"/>
      <c r="E228" s="5"/>
      <c r="F228" s="9"/>
      <c r="I228" s="10"/>
    </row>
    <row r="229" spans="3:9" ht="15.75" customHeight="1">
      <c r="C229" s="5"/>
      <c r="D229" s="5"/>
      <c r="E229" s="5"/>
      <c r="F229" s="9"/>
      <c r="I229" s="10"/>
    </row>
    <row r="230" spans="3:9" ht="15.75" customHeight="1">
      <c r="C230" s="5"/>
      <c r="D230" s="5"/>
      <c r="E230" s="5"/>
      <c r="F230" s="9"/>
      <c r="I230" s="10"/>
    </row>
    <row r="231" spans="3:9" ht="15.75" customHeight="1">
      <c r="C231" s="5"/>
      <c r="D231" s="5"/>
      <c r="E231" s="5"/>
      <c r="F231" s="9"/>
      <c r="I231" s="10"/>
    </row>
    <row r="232" spans="3:9" ht="15.75" customHeight="1">
      <c r="C232" s="5"/>
      <c r="D232" s="5"/>
      <c r="E232" s="5"/>
      <c r="F232" s="9"/>
      <c r="I232" s="10"/>
    </row>
    <row r="233" spans="3:9" ht="15.75" customHeight="1">
      <c r="C233" s="5"/>
      <c r="D233" s="5"/>
      <c r="E233" s="5"/>
      <c r="F233" s="9"/>
      <c r="I233" s="10"/>
    </row>
    <row r="234" spans="3:9" ht="15.75" customHeight="1">
      <c r="C234" s="5"/>
      <c r="D234" s="5"/>
      <c r="E234" s="5"/>
      <c r="F234" s="9"/>
      <c r="I234" s="10"/>
    </row>
    <row r="235" spans="3:9" ht="15.75" customHeight="1">
      <c r="C235" s="5"/>
      <c r="D235" s="5"/>
      <c r="E235" s="5"/>
      <c r="F235" s="9"/>
      <c r="I235" s="10"/>
    </row>
    <row r="236" spans="3:9" ht="15.75" customHeight="1">
      <c r="C236" s="5"/>
      <c r="D236" s="5"/>
      <c r="E236" s="5"/>
      <c r="F236" s="9"/>
      <c r="I236" s="10"/>
    </row>
    <row r="237" spans="3:9" ht="15.75" customHeight="1">
      <c r="C237" s="5"/>
      <c r="D237" s="5"/>
      <c r="E237" s="5"/>
      <c r="F237" s="9"/>
      <c r="I237" s="10"/>
    </row>
    <row r="238" spans="3:9" ht="15.75" customHeight="1">
      <c r="C238" s="5"/>
      <c r="D238" s="5"/>
      <c r="E238" s="5"/>
      <c r="F238" s="9"/>
      <c r="I238" s="10"/>
    </row>
    <row r="239" spans="3:9" ht="15.75" customHeight="1">
      <c r="C239" s="5"/>
      <c r="D239" s="5"/>
      <c r="E239" s="5"/>
      <c r="F239" s="9"/>
      <c r="I239" s="10"/>
    </row>
    <row r="240" spans="3:9" ht="15.75" customHeight="1">
      <c r="C240" s="5"/>
      <c r="D240" s="5"/>
      <c r="E240" s="5"/>
      <c r="F240" s="9"/>
      <c r="I240" s="10"/>
    </row>
    <row r="241" spans="3:9" ht="15.75" customHeight="1">
      <c r="C241" s="5"/>
      <c r="D241" s="5"/>
      <c r="E241" s="5"/>
      <c r="F241" s="9"/>
      <c r="I241" s="10"/>
    </row>
    <row r="242" spans="3:9" ht="15.75" customHeight="1">
      <c r="C242" s="5"/>
      <c r="D242" s="5"/>
      <c r="E242" s="5"/>
      <c r="F242" s="9"/>
      <c r="I242" s="10"/>
    </row>
    <row r="243" spans="3:9" ht="15.75" customHeight="1">
      <c r="C243" s="5"/>
      <c r="D243" s="5"/>
      <c r="E243" s="5"/>
      <c r="F243" s="9"/>
      <c r="I243" s="10"/>
    </row>
    <row r="244" spans="3:9" ht="15.75" customHeight="1">
      <c r="C244" s="5"/>
      <c r="D244" s="5"/>
      <c r="E244" s="5"/>
      <c r="F244" s="9"/>
      <c r="I244" s="10"/>
    </row>
    <row r="245" spans="3:9" ht="15.75" customHeight="1">
      <c r="C245" s="5"/>
      <c r="D245" s="5"/>
      <c r="E245" s="5"/>
      <c r="F245" s="9"/>
      <c r="I245" s="10"/>
    </row>
    <row r="246" spans="3:9" ht="15.75" customHeight="1">
      <c r="C246" s="5"/>
      <c r="D246" s="5"/>
      <c r="E246" s="5"/>
      <c r="F246" s="9"/>
      <c r="I246" s="10"/>
    </row>
    <row r="247" spans="3:9" ht="15.75" customHeight="1">
      <c r="C247" s="5"/>
      <c r="D247" s="5"/>
      <c r="E247" s="5"/>
      <c r="F247" s="9"/>
      <c r="I247" s="10"/>
    </row>
    <row r="248" spans="3:9" ht="15.75" customHeight="1">
      <c r="C248" s="5"/>
      <c r="D248" s="5"/>
      <c r="E248" s="5"/>
      <c r="F248" s="9"/>
      <c r="I248" s="10"/>
    </row>
    <row r="249" spans="3:9" ht="15.75" customHeight="1">
      <c r="C249" s="5"/>
      <c r="D249" s="5"/>
      <c r="E249" s="5"/>
      <c r="F249" s="9"/>
      <c r="I249" s="10"/>
    </row>
    <row r="250" spans="3:9" ht="15.75" customHeight="1">
      <c r="C250" s="5"/>
      <c r="D250" s="5"/>
      <c r="E250" s="5"/>
      <c r="F250" s="9"/>
      <c r="I250" s="10"/>
    </row>
    <row r="251" spans="3:9" ht="15.75" customHeight="1">
      <c r="C251" s="5"/>
      <c r="D251" s="5"/>
      <c r="E251" s="5"/>
      <c r="F251" s="9"/>
      <c r="I251" s="10"/>
    </row>
    <row r="252" spans="3:9" ht="15.75" customHeight="1">
      <c r="C252" s="5"/>
      <c r="D252" s="5"/>
      <c r="E252" s="5"/>
      <c r="F252" s="9"/>
      <c r="I252" s="10"/>
    </row>
    <row r="253" spans="3:9" ht="15.75" customHeight="1">
      <c r="C253" s="5"/>
      <c r="D253" s="5"/>
      <c r="E253" s="5"/>
      <c r="F253" s="9"/>
      <c r="I253" s="10"/>
    </row>
    <row r="254" spans="3:9" ht="15.75" customHeight="1">
      <c r="C254" s="5"/>
      <c r="D254" s="5"/>
      <c r="E254" s="5"/>
      <c r="F254" s="9"/>
      <c r="I254" s="10"/>
    </row>
    <row r="255" spans="3:9" ht="15.75" customHeight="1">
      <c r="C255" s="5"/>
      <c r="D255" s="5"/>
      <c r="E255" s="5"/>
      <c r="F255" s="9"/>
      <c r="I255" s="10"/>
    </row>
    <row r="256" spans="3:9" ht="15.75" customHeight="1">
      <c r="C256" s="5"/>
      <c r="D256" s="5"/>
      <c r="E256" s="5"/>
      <c r="F256" s="9"/>
      <c r="I256" s="10"/>
    </row>
    <row r="257" spans="3:9" ht="15.75" customHeight="1">
      <c r="C257" s="5"/>
      <c r="D257" s="5"/>
      <c r="E257" s="5"/>
      <c r="F257" s="9"/>
      <c r="I257" s="10"/>
    </row>
    <row r="258" spans="3:9" ht="15.75" customHeight="1">
      <c r="C258" s="5"/>
      <c r="D258" s="5"/>
      <c r="E258" s="5"/>
      <c r="F258" s="9"/>
      <c r="I258" s="10"/>
    </row>
    <row r="259" spans="3:9" ht="15.75" customHeight="1">
      <c r="C259" s="5"/>
      <c r="D259" s="5"/>
      <c r="E259" s="5"/>
      <c r="F259" s="9"/>
      <c r="I259" s="10"/>
    </row>
    <row r="260" spans="3:9" ht="15.75" customHeight="1">
      <c r="C260" s="5"/>
      <c r="D260" s="5"/>
      <c r="E260" s="5"/>
      <c r="F260" s="9"/>
      <c r="I260" s="10"/>
    </row>
    <row r="261" spans="3:9" ht="15.75" customHeight="1">
      <c r="C261" s="5"/>
      <c r="D261" s="5"/>
      <c r="E261" s="5"/>
      <c r="F261" s="9"/>
      <c r="I261" s="10"/>
    </row>
    <row r="262" spans="3:9" ht="15.75" customHeight="1">
      <c r="C262" s="5"/>
      <c r="D262" s="5"/>
      <c r="E262" s="5"/>
      <c r="F262" s="9"/>
      <c r="I262" s="10"/>
    </row>
    <row r="263" spans="3:9" ht="15.75" customHeight="1">
      <c r="C263" s="5"/>
      <c r="D263" s="5"/>
      <c r="E263" s="5"/>
      <c r="F263" s="9"/>
      <c r="I263" s="10"/>
    </row>
    <row r="264" spans="3:9" ht="15.75" customHeight="1">
      <c r="C264" s="5"/>
      <c r="D264" s="5"/>
      <c r="E264" s="5"/>
      <c r="F264" s="9"/>
      <c r="I264" s="10"/>
    </row>
    <row r="265" spans="3:9" ht="15.75" customHeight="1">
      <c r="C265" s="5"/>
      <c r="D265" s="5"/>
      <c r="E265" s="5"/>
      <c r="F265" s="9"/>
      <c r="I265" s="10"/>
    </row>
    <row r="266" spans="3:9" ht="15.75" customHeight="1">
      <c r="C266" s="5"/>
      <c r="D266" s="5"/>
      <c r="E266" s="5"/>
      <c r="F266" s="9"/>
      <c r="I266" s="10"/>
    </row>
    <row r="267" spans="3:9" ht="15.75" customHeight="1">
      <c r="C267" s="5"/>
      <c r="D267" s="5"/>
      <c r="E267" s="5"/>
      <c r="F267" s="9"/>
      <c r="I267" s="10"/>
    </row>
    <row r="268" spans="3:9" ht="15.75" customHeight="1">
      <c r="C268" s="5"/>
      <c r="D268" s="5"/>
      <c r="E268" s="5"/>
      <c r="F268" s="9"/>
      <c r="I268" s="10"/>
    </row>
    <row r="269" spans="3:9" ht="15.75" customHeight="1">
      <c r="C269" s="5"/>
      <c r="D269" s="5"/>
      <c r="E269" s="5"/>
      <c r="F269" s="9"/>
      <c r="I269" s="10"/>
    </row>
    <row r="270" spans="3:9" ht="15.75" customHeight="1">
      <c r="C270" s="5"/>
      <c r="D270" s="5"/>
      <c r="E270" s="5"/>
      <c r="F270" s="9"/>
      <c r="I270" s="10"/>
    </row>
    <row r="271" spans="3:9" ht="15.75" customHeight="1">
      <c r="C271" s="5"/>
      <c r="D271" s="5"/>
      <c r="E271" s="5"/>
      <c r="F271" s="9"/>
      <c r="I271" s="10"/>
    </row>
    <row r="272" spans="3:9" ht="15.75" customHeight="1">
      <c r="C272" s="5"/>
      <c r="D272" s="5"/>
      <c r="E272" s="5"/>
      <c r="F272" s="9"/>
      <c r="I272" s="10"/>
    </row>
    <row r="273" spans="3:9" ht="15.75" customHeight="1">
      <c r="C273" s="5"/>
      <c r="D273" s="5"/>
      <c r="E273" s="5"/>
      <c r="F273" s="9"/>
      <c r="I273" s="10"/>
    </row>
    <row r="274" spans="3:9" ht="15.75" customHeight="1">
      <c r="C274" s="5"/>
      <c r="D274" s="5"/>
      <c r="E274" s="5"/>
      <c r="F274" s="9"/>
      <c r="I274" s="10"/>
    </row>
    <row r="275" spans="3:9" ht="15.75" customHeight="1">
      <c r="C275" s="5"/>
      <c r="D275" s="5"/>
      <c r="E275" s="5"/>
      <c r="F275" s="9"/>
      <c r="I275" s="10"/>
    </row>
    <row r="276" spans="3:9" ht="15.75" customHeight="1">
      <c r="C276" s="5"/>
      <c r="D276" s="5"/>
      <c r="E276" s="5"/>
      <c r="F276" s="9"/>
      <c r="I276" s="10"/>
    </row>
    <row r="277" spans="3:9" ht="15.75" customHeight="1">
      <c r="C277" s="5"/>
      <c r="D277" s="5"/>
      <c r="E277" s="5"/>
      <c r="F277" s="9"/>
      <c r="I277" s="10"/>
    </row>
    <row r="278" spans="3:9" ht="15.75" customHeight="1">
      <c r="C278" s="5"/>
      <c r="D278" s="5"/>
      <c r="E278" s="5"/>
      <c r="F278" s="9"/>
      <c r="I278" s="10"/>
    </row>
    <row r="279" spans="3:9" ht="15.75" customHeight="1">
      <c r="C279" s="5"/>
      <c r="D279" s="5"/>
      <c r="E279" s="5"/>
      <c r="F279" s="9"/>
      <c r="I279" s="10"/>
    </row>
    <row r="280" spans="3:9" ht="15.75" customHeight="1">
      <c r="C280" s="5"/>
      <c r="D280" s="5"/>
      <c r="E280" s="5"/>
      <c r="F280" s="9"/>
      <c r="I280" s="10"/>
    </row>
    <row r="281" spans="3:9" ht="15.75" customHeight="1">
      <c r="C281" s="5"/>
      <c r="D281" s="5"/>
      <c r="E281" s="5"/>
      <c r="F281" s="9"/>
      <c r="I281" s="10"/>
    </row>
    <row r="282" spans="3:9" ht="15.75" customHeight="1">
      <c r="C282" s="5"/>
      <c r="D282" s="5"/>
      <c r="E282" s="5"/>
      <c r="F282" s="9"/>
      <c r="I282" s="10"/>
    </row>
    <row r="283" spans="3:9" ht="15.75" customHeight="1">
      <c r="C283" s="5"/>
      <c r="D283" s="5"/>
      <c r="E283" s="5"/>
      <c r="F283" s="9"/>
      <c r="I283" s="10"/>
    </row>
    <row r="284" spans="3:9" ht="15.75" customHeight="1">
      <c r="C284" s="5"/>
      <c r="D284" s="5"/>
      <c r="E284" s="5"/>
      <c r="F284" s="9"/>
      <c r="I284" s="10"/>
    </row>
    <row r="285" spans="3:9" ht="15.75" customHeight="1">
      <c r="C285" s="5"/>
      <c r="D285" s="5"/>
      <c r="E285" s="5"/>
      <c r="F285" s="9"/>
      <c r="I285" s="10"/>
    </row>
    <row r="286" spans="3:9" ht="15.75" customHeight="1">
      <c r="C286" s="5"/>
      <c r="D286" s="5"/>
      <c r="E286" s="5"/>
      <c r="F286" s="9"/>
      <c r="I286" s="10"/>
    </row>
    <row r="287" spans="3:9" ht="15.75" customHeight="1">
      <c r="C287" s="5"/>
      <c r="D287" s="5"/>
      <c r="E287" s="5"/>
      <c r="F287" s="9"/>
      <c r="I287" s="10"/>
    </row>
    <row r="288" spans="3:9" ht="15.75" customHeight="1">
      <c r="C288" s="5"/>
      <c r="D288" s="5"/>
      <c r="E288" s="5"/>
      <c r="F288" s="9"/>
      <c r="I288" s="10"/>
    </row>
    <row r="289" spans="3:9" ht="15.75" customHeight="1">
      <c r="C289" s="5"/>
      <c r="D289" s="5"/>
      <c r="E289" s="5"/>
      <c r="F289" s="9"/>
      <c r="I289" s="10"/>
    </row>
    <row r="290" spans="3:9" ht="15.75" customHeight="1">
      <c r="C290" s="5"/>
      <c r="D290" s="5"/>
      <c r="E290" s="5"/>
      <c r="F290" s="9"/>
      <c r="I290" s="10"/>
    </row>
    <row r="291" spans="3:9" ht="15.75" customHeight="1">
      <c r="C291" s="5"/>
      <c r="D291" s="5"/>
      <c r="E291" s="5"/>
      <c r="F291" s="9"/>
      <c r="I291" s="10"/>
    </row>
    <row r="292" spans="3:9" ht="15.75" customHeight="1">
      <c r="C292" s="5"/>
      <c r="D292" s="5"/>
      <c r="E292" s="5"/>
      <c r="F292" s="9"/>
      <c r="I292" s="10"/>
    </row>
    <row r="293" spans="3:9" ht="15.75" customHeight="1">
      <c r="C293" s="5"/>
      <c r="D293" s="5"/>
      <c r="E293" s="5"/>
      <c r="F293" s="9"/>
      <c r="I293" s="10"/>
    </row>
    <row r="294" spans="3:9" ht="15.75" customHeight="1">
      <c r="C294" s="5"/>
      <c r="D294" s="5"/>
      <c r="E294" s="5"/>
      <c r="F294" s="9"/>
      <c r="I294" s="10"/>
    </row>
    <row r="295" spans="3:9" ht="15.75" customHeight="1">
      <c r="C295" s="5"/>
      <c r="D295" s="5"/>
      <c r="E295" s="5"/>
      <c r="F295" s="9"/>
      <c r="I295" s="10"/>
    </row>
    <row r="296" spans="3:9" ht="15.75" customHeight="1">
      <c r="C296" s="5"/>
      <c r="D296" s="5"/>
      <c r="E296" s="5"/>
      <c r="F296" s="9"/>
      <c r="I296" s="10"/>
    </row>
    <row r="297" spans="3:9" ht="15.75" customHeight="1">
      <c r="C297" s="5"/>
      <c r="D297" s="5"/>
      <c r="E297" s="5"/>
      <c r="F297" s="9"/>
      <c r="I297" s="10"/>
    </row>
    <row r="298" spans="3:9" ht="15.75" customHeight="1">
      <c r="C298" s="5"/>
      <c r="D298" s="5"/>
      <c r="E298" s="5"/>
      <c r="F298" s="9"/>
      <c r="I298" s="10"/>
    </row>
    <row r="299" spans="3:9" ht="15.75" customHeight="1">
      <c r="C299" s="5"/>
      <c r="D299" s="5"/>
      <c r="E299" s="5"/>
      <c r="F299" s="9"/>
      <c r="I299" s="10"/>
    </row>
    <row r="300" spans="3:9" ht="15.75" customHeight="1">
      <c r="C300" s="5"/>
      <c r="D300" s="5"/>
      <c r="E300" s="5"/>
      <c r="F300" s="9"/>
      <c r="I300" s="10"/>
    </row>
    <row r="301" spans="3:9" ht="15.75" customHeight="1">
      <c r="C301" s="5"/>
      <c r="D301" s="5"/>
      <c r="E301" s="5"/>
      <c r="F301" s="9"/>
      <c r="I301" s="10"/>
    </row>
    <row r="302" spans="3:9" ht="15.75" customHeight="1">
      <c r="C302" s="5"/>
      <c r="D302" s="5"/>
      <c r="E302" s="5"/>
      <c r="F302" s="9"/>
      <c r="I302" s="10"/>
    </row>
    <row r="303" spans="3:9" ht="15.75" customHeight="1">
      <c r="C303" s="5"/>
      <c r="D303" s="5"/>
      <c r="E303" s="5"/>
      <c r="F303" s="9"/>
      <c r="I303" s="10"/>
    </row>
    <row r="304" spans="3:9" ht="15.75" customHeight="1">
      <c r="C304" s="5"/>
      <c r="D304" s="5"/>
      <c r="E304" s="5"/>
      <c r="F304" s="9"/>
      <c r="I304" s="10"/>
    </row>
    <row r="305" spans="3:9" ht="15.75" customHeight="1">
      <c r="C305" s="5"/>
      <c r="D305" s="5"/>
      <c r="E305" s="5"/>
      <c r="F305" s="9"/>
      <c r="I305" s="10"/>
    </row>
    <row r="306" spans="3:9" ht="15.75" customHeight="1">
      <c r="C306" s="5"/>
      <c r="D306" s="5"/>
      <c r="E306" s="5"/>
      <c r="F306" s="9"/>
      <c r="I306" s="10"/>
    </row>
    <row r="307" spans="3:9" ht="15.75" customHeight="1">
      <c r="C307" s="5"/>
      <c r="D307" s="5"/>
      <c r="E307" s="5"/>
      <c r="F307" s="9"/>
      <c r="I307" s="10"/>
    </row>
    <row r="308" spans="3:9" ht="15.75" customHeight="1">
      <c r="C308" s="5"/>
      <c r="D308" s="5"/>
      <c r="E308" s="5"/>
      <c r="F308" s="9"/>
      <c r="I308" s="10"/>
    </row>
    <row r="309" spans="3:9" ht="15.75" customHeight="1">
      <c r="C309" s="5"/>
      <c r="D309" s="5"/>
      <c r="E309" s="5"/>
      <c r="F309" s="9"/>
      <c r="I309" s="10"/>
    </row>
    <row r="310" spans="3:9" ht="15.75" customHeight="1">
      <c r="C310" s="5"/>
      <c r="D310" s="5"/>
      <c r="E310" s="5"/>
      <c r="F310" s="9"/>
      <c r="I310" s="10"/>
    </row>
    <row r="311" spans="3:9" ht="15.75" customHeight="1">
      <c r="C311" s="5"/>
      <c r="D311" s="5"/>
      <c r="E311" s="5"/>
      <c r="F311" s="9"/>
      <c r="I311" s="10"/>
    </row>
    <row r="312" spans="3:9" ht="15.75" customHeight="1">
      <c r="C312" s="5"/>
      <c r="D312" s="5"/>
      <c r="E312" s="5"/>
      <c r="F312" s="9"/>
      <c r="I312" s="10"/>
    </row>
    <row r="313" spans="3:9" ht="15.75" customHeight="1">
      <c r="C313" s="5"/>
      <c r="D313" s="5"/>
      <c r="E313" s="5"/>
      <c r="F313" s="9"/>
      <c r="I313" s="10"/>
    </row>
    <row r="314" spans="3:9" ht="15.75" customHeight="1">
      <c r="C314" s="5"/>
      <c r="D314" s="5"/>
      <c r="E314" s="5"/>
      <c r="F314" s="9"/>
      <c r="I314" s="10"/>
    </row>
    <row r="315" spans="3:9" ht="15.75" customHeight="1">
      <c r="C315" s="5"/>
      <c r="D315" s="5"/>
      <c r="E315" s="5"/>
      <c r="F315" s="9"/>
      <c r="I315" s="10"/>
    </row>
    <row r="316" spans="3:9" ht="15.75" customHeight="1">
      <c r="C316" s="5"/>
      <c r="D316" s="5"/>
      <c r="E316" s="5"/>
      <c r="F316" s="9"/>
      <c r="I316" s="10"/>
    </row>
    <row r="317" spans="3:9" ht="15.75" customHeight="1">
      <c r="C317" s="5"/>
      <c r="D317" s="5"/>
      <c r="E317" s="5"/>
      <c r="F317" s="9"/>
      <c r="I317" s="10"/>
    </row>
    <row r="318" spans="3:9" ht="15.75" customHeight="1">
      <c r="C318" s="5"/>
      <c r="D318" s="5"/>
      <c r="E318" s="5"/>
      <c r="F318" s="9"/>
      <c r="I318" s="10"/>
    </row>
    <row r="319" spans="3:9" ht="15.75" customHeight="1">
      <c r="C319" s="5"/>
      <c r="D319" s="5"/>
      <c r="E319" s="5"/>
      <c r="F319" s="9"/>
      <c r="I319" s="10"/>
    </row>
    <row r="320" spans="3:9" ht="15.75" customHeight="1">
      <c r="C320" s="5"/>
      <c r="D320" s="5"/>
      <c r="E320" s="5"/>
      <c r="F320" s="9"/>
      <c r="I320" s="10"/>
    </row>
    <row r="321" spans="3:9" ht="15.75" customHeight="1">
      <c r="C321" s="5"/>
      <c r="D321" s="5"/>
      <c r="E321" s="5"/>
      <c r="F321" s="9"/>
      <c r="I321" s="10"/>
    </row>
    <row r="322" spans="3:9" ht="15.75" customHeight="1">
      <c r="C322" s="5"/>
      <c r="D322" s="5"/>
      <c r="E322" s="5"/>
      <c r="F322" s="9"/>
      <c r="I322" s="10"/>
    </row>
    <row r="323" spans="3:9" ht="15.75" customHeight="1">
      <c r="C323" s="5"/>
      <c r="D323" s="5"/>
      <c r="E323" s="5"/>
      <c r="F323" s="9"/>
      <c r="I323" s="10"/>
    </row>
    <row r="324" spans="3:9" ht="15.75" customHeight="1">
      <c r="C324" s="5"/>
      <c r="D324" s="5"/>
      <c r="E324" s="5"/>
      <c r="F324" s="9"/>
      <c r="I324" s="10"/>
    </row>
    <row r="325" spans="3:9" ht="15.75" customHeight="1">
      <c r="C325" s="5"/>
      <c r="D325" s="5"/>
      <c r="E325" s="5"/>
      <c r="F325" s="9"/>
      <c r="I325" s="10"/>
    </row>
    <row r="326" spans="3:9" ht="15.75" customHeight="1">
      <c r="C326" s="5"/>
      <c r="D326" s="5"/>
      <c r="E326" s="5"/>
      <c r="F326" s="9"/>
      <c r="I326" s="10"/>
    </row>
    <row r="327" spans="3:9" ht="15.75" customHeight="1">
      <c r="C327" s="5"/>
      <c r="D327" s="5"/>
      <c r="E327" s="5"/>
      <c r="F327" s="9"/>
      <c r="I327" s="10"/>
    </row>
    <row r="328" spans="3:9" ht="15.75" customHeight="1">
      <c r="C328" s="5"/>
      <c r="D328" s="5"/>
      <c r="E328" s="5"/>
      <c r="F328" s="9"/>
      <c r="I328" s="10"/>
    </row>
    <row r="329" spans="3:9" ht="15.75" customHeight="1">
      <c r="C329" s="5"/>
      <c r="D329" s="5"/>
      <c r="E329" s="5"/>
      <c r="F329" s="9"/>
      <c r="I329" s="10"/>
    </row>
    <row r="330" spans="3:9" ht="15.75" customHeight="1">
      <c r="C330" s="5"/>
      <c r="D330" s="5"/>
      <c r="E330" s="5"/>
      <c r="F330" s="9"/>
      <c r="I330" s="10"/>
    </row>
    <row r="331" spans="3:9" ht="15.75" customHeight="1">
      <c r="C331" s="5"/>
      <c r="D331" s="5"/>
      <c r="E331" s="5"/>
      <c r="F331" s="9"/>
      <c r="I331" s="10"/>
    </row>
    <row r="332" spans="3:9" ht="15.75" customHeight="1">
      <c r="C332" s="5"/>
      <c r="D332" s="5"/>
      <c r="E332" s="5"/>
      <c r="F332" s="9"/>
      <c r="I332" s="10"/>
    </row>
    <row r="333" spans="3:9" ht="15.75" customHeight="1">
      <c r="C333" s="5"/>
      <c r="D333" s="5"/>
      <c r="E333" s="5"/>
      <c r="F333" s="9"/>
      <c r="I333" s="10"/>
    </row>
    <row r="334" spans="3:9" ht="15.75" customHeight="1">
      <c r="C334" s="5"/>
      <c r="D334" s="5"/>
      <c r="E334" s="5"/>
      <c r="F334" s="9"/>
      <c r="I334" s="10"/>
    </row>
    <row r="335" spans="3:9" ht="15.75" customHeight="1">
      <c r="C335" s="5"/>
      <c r="D335" s="5"/>
      <c r="E335" s="5"/>
      <c r="F335" s="9"/>
      <c r="I335" s="10"/>
    </row>
    <row r="336" spans="3:9" ht="15.75" customHeight="1">
      <c r="C336" s="5"/>
      <c r="D336" s="5"/>
      <c r="E336" s="5"/>
      <c r="F336" s="9"/>
      <c r="I336" s="10"/>
    </row>
    <row r="337" spans="3:9" ht="15.75" customHeight="1">
      <c r="C337" s="5"/>
      <c r="D337" s="5"/>
      <c r="E337" s="5"/>
      <c r="F337" s="9"/>
      <c r="I337" s="10"/>
    </row>
    <row r="338" spans="3:9" ht="15.75" customHeight="1">
      <c r="C338" s="5"/>
      <c r="D338" s="5"/>
      <c r="E338" s="5"/>
      <c r="F338" s="9"/>
      <c r="I338" s="10"/>
    </row>
    <row r="339" spans="3:9" ht="15.75" customHeight="1">
      <c r="C339" s="5"/>
      <c r="D339" s="5"/>
      <c r="E339" s="5"/>
      <c r="F339" s="9"/>
      <c r="I339" s="10"/>
    </row>
    <row r="340" spans="3:9" ht="15.75" customHeight="1">
      <c r="C340" s="5"/>
      <c r="D340" s="5"/>
      <c r="E340" s="5"/>
      <c r="F340" s="9"/>
      <c r="I340" s="10"/>
    </row>
    <row r="341" spans="3:9" ht="15.75" customHeight="1">
      <c r="C341" s="5"/>
      <c r="D341" s="5"/>
      <c r="E341" s="5"/>
      <c r="F341" s="9"/>
      <c r="I341" s="10"/>
    </row>
    <row r="342" spans="3:9" ht="15.75" customHeight="1">
      <c r="C342" s="5"/>
      <c r="D342" s="5"/>
      <c r="E342" s="5"/>
      <c r="F342" s="9"/>
      <c r="I342" s="10"/>
    </row>
    <row r="343" spans="3:9" ht="15.75" customHeight="1">
      <c r="C343" s="5"/>
      <c r="D343" s="5"/>
      <c r="E343" s="5"/>
      <c r="F343" s="9"/>
      <c r="I343" s="10"/>
    </row>
    <row r="344" spans="3:9" ht="15.75" customHeight="1">
      <c r="C344" s="5"/>
      <c r="D344" s="5"/>
      <c r="E344" s="5"/>
      <c r="F344" s="9"/>
      <c r="I344" s="10"/>
    </row>
    <row r="345" spans="3:9" ht="15.75" customHeight="1">
      <c r="C345" s="5"/>
      <c r="D345" s="5"/>
      <c r="E345" s="5"/>
      <c r="F345" s="9"/>
      <c r="I345" s="10"/>
    </row>
    <row r="346" spans="3:9" ht="15.75" customHeight="1">
      <c r="C346" s="5"/>
      <c r="D346" s="5"/>
      <c r="E346" s="5"/>
      <c r="F346" s="9"/>
      <c r="I346" s="10"/>
    </row>
    <row r="347" spans="3:9" ht="15.75" customHeight="1">
      <c r="C347" s="5"/>
      <c r="D347" s="5"/>
      <c r="E347" s="5"/>
      <c r="F347" s="9"/>
      <c r="I347" s="10"/>
    </row>
    <row r="348" spans="3:9" ht="15.75" customHeight="1">
      <c r="C348" s="5"/>
      <c r="D348" s="5"/>
      <c r="E348" s="5"/>
      <c r="F348" s="9"/>
      <c r="I348" s="10"/>
    </row>
    <row r="349" spans="3:9" ht="15.75" customHeight="1">
      <c r="C349" s="5"/>
      <c r="D349" s="5"/>
      <c r="E349" s="5"/>
      <c r="F349" s="9"/>
      <c r="I349" s="10"/>
    </row>
    <row r="350" spans="3:9" ht="15.75" customHeight="1">
      <c r="C350" s="5"/>
      <c r="D350" s="5"/>
      <c r="E350" s="5"/>
      <c r="F350" s="9"/>
      <c r="I350" s="10"/>
    </row>
    <row r="351" spans="3:9" ht="15.75" customHeight="1">
      <c r="C351" s="5"/>
      <c r="D351" s="5"/>
      <c r="E351" s="5"/>
      <c r="F351" s="9"/>
      <c r="I351" s="10"/>
    </row>
    <row r="352" spans="3:9" ht="15.75" customHeight="1">
      <c r="C352" s="5"/>
      <c r="D352" s="5"/>
      <c r="E352" s="5"/>
      <c r="F352" s="9"/>
      <c r="I352" s="10"/>
    </row>
    <row r="353" spans="3:9" ht="15.75" customHeight="1">
      <c r="C353" s="5"/>
      <c r="D353" s="5"/>
      <c r="E353" s="5"/>
      <c r="F353" s="9"/>
      <c r="I353" s="10"/>
    </row>
    <row r="354" spans="3:9" ht="15.75" customHeight="1">
      <c r="C354" s="5"/>
      <c r="D354" s="5"/>
      <c r="E354" s="5"/>
      <c r="F354" s="9"/>
      <c r="I354" s="10"/>
    </row>
    <row r="355" spans="3:9" ht="15.75" customHeight="1">
      <c r="C355" s="5"/>
      <c r="D355" s="5"/>
      <c r="E355" s="5"/>
      <c r="F355" s="9"/>
      <c r="I355" s="10"/>
    </row>
    <row r="356" spans="3:9" ht="15.75" customHeight="1">
      <c r="C356" s="5"/>
      <c r="D356" s="5"/>
      <c r="E356" s="5"/>
      <c r="F356" s="9"/>
      <c r="I356" s="10"/>
    </row>
    <row r="357" spans="3:9" ht="15.75" customHeight="1">
      <c r="C357" s="5"/>
      <c r="D357" s="5"/>
      <c r="E357" s="5"/>
      <c r="F357" s="9"/>
      <c r="I357" s="10"/>
    </row>
    <row r="358" spans="3:9" ht="15.75" customHeight="1">
      <c r="C358" s="5"/>
      <c r="D358" s="5"/>
      <c r="E358" s="5"/>
      <c r="F358" s="9"/>
      <c r="I358" s="10"/>
    </row>
    <row r="359" spans="3:9" ht="15.75" customHeight="1">
      <c r="C359" s="5"/>
      <c r="D359" s="5"/>
      <c r="E359" s="5"/>
      <c r="F359" s="9"/>
      <c r="I359" s="10"/>
    </row>
    <row r="360" spans="3:9" ht="15.75" customHeight="1">
      <c r="C360" s="5"/>
      <c r="D360" s="5"/>
      <c r="E360" s="5"/>
      <c r="F360" s="9"/>
      <c r="I360" s="10"/>
    </row>
    <row r="361" spans="3:9" ht="15.75" customHeight="1">
      <c r="C361" s="5"/>
      <c r="D361" s="5"/>
      <c r="E361" s="5"/>
      <c r="F361" s="9"/>
      <c r="I361" s="10"/>
    </row>
    <row r="362" spans="3:9" ht="15.75" customHeight="1">
      <c r="C362" s="5"/>
      <c r="D362" s="5"/>
      <c r="E362" s="5"/>
      <c r="F362" s="9"/>
      <c r="I362" s="10"/>
    </row>
    <row r="363" spans="3:9" ht="15.75" customHeight="1">
      <c r="C363" s="5"/>
      <c r="D363" s="5"/>
      <c r="E363" s="5"/>
      <c r="F363" s="9"/>
      <c r="I363" s="10"/>
    </row>
    <row r="364" spans="3:9" ht="15.75" customHeight="1">
      <c r="C364" s="5"/>
      <c r="D364" s="5"/>
      <c r="E364" s="5"/>
      <c r="F364" s="9"/>
      <c r="I364" s="10"/>
    </row>
    <row r="365" spans="3:9" ht="15.75" customHeight="1">
      <c r="C365" s="5"/>
      <c r="D365" s="5"/>
      <c r="E365" s="5"/>
      <c r="F365" s="9"/>
      <c r="I365" s="10"/>
    </row>
    <row r="366" spans="3:9" ht="15.75" customHeight="1">
      <c r="C366" s="5"/>
      <c r="D366" s="5"/>
      <c r="E366" s="5"/>
      <c r="F366" s="9"/>
      <c r="I366" s="10"/>
    </row>
    <row r="367" spans="3:9" ht="15.75" customHeight="1">
      <c r="C367" s="5"/>
      <c r="D367" s="5"/>
      <c r="E367" s="5"/>
      <c r="F367" s="9"/>
      <c r="I367" s="10"/>
    </row>
    <row r="368" spans="3:9" ht="15.75" customHeight="1">
      <c r="C368" s="5"/>
      <c r="D368" s="5"/>
      <c r="E368" s="5"/>
      <c r="F368" s="9"/>
      <c r="I368" s="10"/>
    </row>
    <row r="369" spans="3:9" ht="15.75" customHeight="1">
      <c r="C369" s="5"/>
      <c r="D369" s="5"/>
      <c r="E369" s="5"/>
      <c r="F369" s="9"/>
      <c r="I369" s="10"/>
    </row>
    <row r="370" spans="3:9" ht="15.75" customHeight="1">
      <c r="C370" s="5"/>
      <c r="D370" s="5"/>
      <c r="E370" s="5"/>
      <c r="F370" s="9"/>
      <c r="I370" s="10"/>
    </row>
    <row r="371" spans="3:9" ht="15.75" customHeight="1">
      <c r="C371" s="5"/>
      <c r="D371" s="5"/>
      <c r="E371" s="5"/>
      <c r="F371" s="9"/>
      <c r="I371" s="10"/>
    </row>
    <row r="372" spans="3:9" ht="15.75" customHeight="1">
      <c r="C372" s="5"/>
      <c r="D372" s="5"/>
      <c r="E372" s="5"/>
      <c r="F372" s="9"/>
      <c r="I372" s="10"/>
    </row>
    <row r="373" spans="3:9" ht="15.75" customHeight="1">
      <c r="C373" s="5"/>
      <c r="D373" s="5"/>
      <c r="E373" s="5"/>
      <c r="F373" s="9"/>
      <c r="I373" s="10"/>
    </row>
    <row r="374" spans="3:9" ht="15.75" customHeight="1">
      <c r="C374" s="5"/>
      <c r="D374" s="5"/>
      <c r="E374" s="5"/>
      <c r="F374" s="9"/>
      <c r="I374" s="10"/>
    </row>
    <row r="375" spans="3:9" ht="15.75" customHeight="1">
      <c r="C375" s="5"/>
      <c r="D375" s="5"/>
      <c r="E375" s="5"/>
      <c r="F375" s="9"/>
      <c r="I375" s="10"/>
    </row>
    <row r="376" spans="3:9" ht="15.75" customHeight="1">
      <c r="C376" s="5"/>
      <c r="D376" s="5"/>
      <c r="E376" s="5"/>
      <c r="F376" s="9"/>
      <c r="I376" s="10"/>
    </row>
    <row r="377" spans="3:9" ht="15.75" customHeight="1">
      <c r="C377" s="5"/>
      <c r="D377" s="5"/>
      <c r="E377" s="5"/>
      <c r="F377" s="9"/>
      <c r="I377" s="10"/>
    </row>
    <row r="378" spans="3:9" ht="15.75" customHeight="1">
      <c r="C378" s="5"/>
      <c r="D378" s="5"/>
      <c r="E378" s="5"/>
      <c r="F378" s="9"/>
      <c r="I378" s="10"/>
    </row>
    <row r="379" spans="3:9" ht="15.75" customHeight="1">
      <c r="C379" s="5"/>
      <c r="D379" s="5"/>
      <c r="E379" s="5"/>
      <c r="F379" s="9"/>
      <c r="I379" s="10"/>
    </row>
    <row r="380" spans="3:9" ht="15.75" customHeight="1">
      <c r="C380" s="5"/>
      <c r="D380" s="5"/>
      <c r="E380" s="5"/>
      <c r="F380" s="9"/>
      <c r="I380" s="10"/>
    </row>
    <row r="381" spans="3:9" ht="15.75" customHeight="1">
      <c r="C381" s="5"/>
      <c r="D381" s="5"/>
      <c r="E381" s="5"/>
      <c r="F381" s="9"/>
      <c r="I381" s="10"/>
    </row>
    <row r="382" spans="3:9" ht="15.75" customHeight="1">
      <c r="C382" s="5"/>
      <c r="D382" s="5"/>
      <c r="E382" s="5"/>
      <c r="F382" s="9"/>
      <c r="I382" s="10"/>
    </row>
    <row r="383" spans="3:9" ht="15.75" customHeight="1">
      <c r="C383" s="5"/>
      <c r="D383" s="5"/>
      <c r="E383" s="5"/>
      <c r="F383" s="9"/>
      <c r="I383" s="10"/>
    </row>
    <row r="384" spans="3:9" ht="15.75" customHeight="1">
      <c r="C384" s="5"/>
      <c r="D384" s="5"/>
      <c r="E384" s="5"/>
      <c r="F384" s="9"/>
      <c r="I384" s="10"/>
    </row>
    <row r="385" spans="3:9" ht="15.75" customHeight="1">
      <c r="C385" s="5"/>
      <c r="D385" s="5"/>
      <c r="E385" s="5"/>
      <c r="F385" s="9"/>
      <c r="I385" s="10"/>
    </row>
    <row r="386" spans="3:9" ht="15.75" customHeight="1">
      <c r="C386" s="5"/>
      <c r="D386" s="5"/>
      <c r="E386" s="5"/>
      <c r="F386" s="9"/>
      <c r="I386" s="10"/>
    </row>
    <row r="387" spans="3:9" ht="15.75" customHeight="1">
      <c r="C387" s="5"/>
      <c r="D387" s="5"/>
      <c r="E387" s="5"/>
      <c r="F387" s="9"/>
      <c r="I387" s="10"/>
    </row>
    <row r="388" spans="3:9" ht="15.75" customHeight="1">
      <c r="C388" s="5"/>
      <c r="D388" s="5"/>
      <c r="E388" s="5"/>
      <c r="F388" s="9"/>
      <c r="I388" s="10"/>
    </row>
    <row r="389" spans="3:9" ht="15.75" customHeight="1">
      <c r="C389" s="5"/>
      <c r="D389" s="5"/>
      <c r="E389" s="5"/>
      <c r="F389" s="9"/>
      <c r="I389" s="10"/>
    </row>
    <row r="390" spans="3:9" ht="15.75" customHeight="1">
      <c r="C390" s="5"/>
      <c r="D390" s="5"/>
      <c r="E390" s="5"/>
      <c r="F390" s="9"/>
      <c r="I390" s="10"/>
    </row>
    <row r="391" spans="3:9" ht="15.75" customHeight="1">
      <c r="C391" s="5"/>
      <c r="D391" s="5"/>
      <c r="E391" s="5"/>
      <c r="F391" s="9"/>
      <c r="I391" s="10"/>
    </row>
    <row r="392" spans="3:9" ht="15.75" customHeight="1">
      <c r="C392" s="5"/>
      <c r="D392" s="5"/>
      <c r="E392" s="5"/>
      <c r="F392" s="9"/>
      <c r="I392" s="10"/>
    </row>
    <row r="393" spans="3:9" ht="15.75" customHeight="1">
      <c r="C393" s="5"/>
      <c r="D393" s="5"/>
      <c r="E393" s="5"/>
      <c r="F393" s="9"/>
      <c r="I393" s="10"/>
    </row>
    <row r="394" spans="3:9" ht="15.75" customHeight="1">
      <c r="C394" s="5"/>
      <c r="D394" s="5"/>
      <c r="E394" s="5"/>
      <c r="F394" s="9"/>
      <c r="I394" s="10"/>
    </row>
    <row r="395" spans="3:9" ht="15.75" customHeight="1">
      <c r="C395" s="5"/>
      <c r="D395" s="5"/>
      <c r="E395" s="5"/>
      <c r="F395" s="9"/>
      <c r="I395" s="10"/>
    </row>
    <row r="396" spans="3:9" ht="15.75" customHeight="1">
      <c r="C396" s="5"/>
      <c r="D396" s="5"/>
      <c r="E396" s="5"/>
      <c r="F396" s="9"/>
      <c r="I396" s="10"/>
    </row>
    <row r="397" spans="3:9" ht="15.75" customHeight="1">
      <c r="C397" s="5"/>
      <c r="D397" s="5"/>
      <c r="E397" s="5"/>
      <c r="F397" s="9"/>
      <c r="I397" s="10"/>
    </row>
    <row r="398" spans="3:9" ht="15.75" customHeight="1">
      <c r="C398" s="5"/>
      <c r="D398" s="5"/>
      <c r="E398" s="5"/>
      <c r="F398" s="9"/>
      <c r="I398" s="10"/>
    </row>
    <row r="399" spans="3:9" ht="15.75" customHeight="1">
      <c r="C399" s="5"/>
      <c r="D399" s="5"/>
      <c r="E399" s="5"/>
      <c r="F399" s="9"/>
      <c r="I399" s="10"/>
    </row>
    <row r="400" spans="3:9" ht="15.75" customHeight="1">
      <c r="C400" s="5"/>
      <c r="D400" s="5"/>
      <c r="E400" s="5"/>
      <c r="F400" s="9"/>
      <c r="I400" s="10"/>
    </row>
    <row r="401" spans="3:9" ht="15.75" customHeight="1">
      <c r="C401" s="5"/>
      <c r="D401" s="5"/>
      <c r="E401" s="5"/>
      <c r="F401" s="9"/>
      <c r="I401" s="10"/>
    </row>
    <row r="402" spans="3:9" ht="15.75" customHeight="1">
      <c r="C402" s="5"/>
      <c r="D402" s="5"/>
      <c r="E402" s="5"/>
      <c r="F402" s="9"/>
      <c r="I402" s="10"/>
    </row>
    <row r="403" spans="3:9" ht="15.75" customHeight="1">
      <c r="C403" s="5"/>
      <c r="D403" s="5"/>
      <c r="E403" s="5"/>
      <c r="F403" s="9"/>
      <c r="I403" s="10"/>
    </row>
    <row r="404" spans="3:9" ht="15.75" customHeight="1">
      <c r="C404" s="5"/>
      <c r="D404" s="5"/>
      <c r="E404" s="5"/>
      <c r="F404" s="9"/>
      <c r="I404" s="10"/>
    </row>
    <row r="405" spans="3:9" ht="15.75" customHeight="1">
      <c r="C405" s="5"/>
      <c r="D405" s="5"/>
      <c r="E405" s="5"/>
      <c r="F405" s="9"/>
      <c r="I405" s="10"/>
    </row>
    <row r="406" spans="3:9" ht="15.75" customHeight="1">
      <c r="C406" s="5"/>
      <c r="D406" s="5"/>
      <c r="E406" s="5"/>
      <c r="F406" s="9"/>
      <c r="I406" s="10"/>
    </row>
    <row r="407" spans="3:9" ht="15.75" customHeight="1">
      <c r="C407" s="5"/>
      <c r="D407" s="5"/>
      <c r="E407" s="5"/>
      <c r="F407" s="9"/>
      <c r="I407" s="10"/>
    </row>
    <row r="408" spans="3:9" ht="15.75" customHeight="1">
      <c r="C408" s="5"/>
      <c r="D408" s="5"/>
      <c r="E408" s="5"/>
      <c r="F408" s="9"/>
      <c r="I408" s="10"/>
    </row>
    <row r="409" spans="3:9" ht="15.75" customHeight="1">
      <c r="C409" s="5"/>
      <c r="D409" s="5"/>
      <c r="E409" s="5"/>
      <c r="F409" s="9"/>
      <c r="I409" s="10"/>
    </row>
    <row r="410" spans="3:9" ht="15.75" customHeight="1">
      <c r="C410" s="5"/>
      <c r="D410" s="5"/>
      <c r="E410" s="5"/>
      <c r="F410" s="9"/>
      <c r="I410" s="10"/>
    </row>
    <row r="411" spans="3:9" ht="15.75" customHeight="1">
      <c r="C411" s="5"/>
      <c r="D411" s="5"/>
      <c r="E411" s="5"/>
      <c r="F411" s="9"/>
      <c r="I411" s="10"/>
    </row>
    <row r="412" spans="3:9" ht="15.75" customHeight="1">
      <c r="C412" s="5"/>
      <c r="D412" s="5"/>
      <c r="E412" s="5"/>
      <c r="F412" s="9"/>
      <c r="I412" s="10"/>
    </row>
    <row r="413" spans="3:9" ht="15.75" customHeight="1">
      <c r="C413" s="5"/>
      <c r="D413" s="5"/>
      <c r="E413" s="5"/>
      <c r="F413" s="9"/>
      <c r="I413" s="10"/>
    </row>
    <row r="414" spans="3:9" ht="15.75" customHeight="1">
      <c r="C414" s="5"/>
      <c r="D414" s="5"/>
      <c r="E414" s="5"/>
      <c r="F414" s="9"/>
      <c r="I414" s="10"/>
    </row>
    <row r="415" spans="3:9" ht="15.75" customHeight="1">
      <c r="C415" s="5"/>
      <c r="D415" s="5"/>
      <c r="E415" s="5"/>
      <c r="F415" s="9"/>
      <c r="I415" s="10"/>
    </row>
    <row r="416" spans="3:9" ht="15.75" customHeight="1">
      <c r="C416" s="5"/>
      <c r="D416" s="5"/>
      <c r="E416" s="5"/>
      <c r="F416" s="9"/>
      <c r="I416" s="10"/>
    </row>
    <row r="417" spans="3:9" ht="15.75" customHeight="1">
      <c r="C417" s="5"/>
      <c r="D417" s="5"/>
      <c r="E417" s="5"/>
      <c r="F417" s="9"/>
      <c r="I417" s="10"/>
    </row>
    <row r="418" spans="3:9" ht="15.75" customHeight="1">
      <c r="C418" s="5"/>
      <c r="D418" s="5"/>
      <c r="E418" s="5"/>
      <c r="F418" s="9"/>
      <c r="I418" s="10"/>
    </row>
    <row r="419" spans="3:9" ht="15.75" customHeight="1">
      <c r="C419" s="5"/>
      <c r="D419" s="5"/>
      <c r="E419" s="5"/>
      <c r="F419" s="9"/>
      <c r="I419" s="10"/>
    </row>
    <row r="420" spans="3:9" ht="15.75" customHeight="1">
      <c r="C420" s="5"/>
      <c r="D420" s="5"/>
      <c r="E420" s="5"/>
      <c r="F420" s="9"/>
      <c r="I420" s="10"/>
    </row>
    <row r="421" spans="3:9" ht="15.75" customHeight="1">
      <c r="C421" s="5"/>
      <c r="D421" s="5"/>
      <c r="E421" s="5"/>
      <c r="F421" s="9"/>
      <c r="I421" s="10"/>
    </row>
    <row r="422" spans="3:9" ht="15.75" customHeight="1">
      <c r="C422" s="5"/>
      <c r="D422" s="5"/>
      <c r="E422" s="5"/>
      <c r="F422" s="9"/>
      <c r="I422" s="10"/>
    </row>
    <row r="423" spans="3:9" ht="15.75" customHeight="1">
      <c r="C423" s="5"/>
      <c r="D423" s="5"/>
      <c r="E423" s="5"/>
      <c r="F423" s="9"/>
      <c r="I423" s="10"/>
    </row>
    <row r="424" spans="3:9" ht="15.75" customHeight="1">
      <c r="C424" s="5"/>
      <c r="D424" s="5"/>
      <c r="E424" s="5"/>
      <c r="F424" s="9"/>
      <c r="I424" s="10"/>
    </row>
    <row r="425" spans="3:9" ht="15.75" customHeight="1">
      <c r="C425" s="5"/>
      <c r="D425" s="5"/>
      <c r="E425" s="5"/>
      <c r="F425" s="9"/>
      <c r="I425" s="10"/>
    </row>
    <row r="426" spans="3:9" ht="15.75" customHeight="1">
      <c r="C426" s="5"/>
      <c r="D426" s="5"/>
      <c r="E426" s="5"/>
      <c r="F426" s="9"/>
      <c r="I426" s="10"/>
    </row>
    <row r="427" spans="3:9" ht="15.75" customHeight="1">
      <c r="C427" s="5"/>
      <c r="D427" s="5"/>
      <c r="E427" s="5"/>
      <c r="F427" s="9"/>
      <c r="I427" s="10"/>
    </row>
    <row r="428" spans="3:9" ht="15.75" customHeight="1">
      <c r="C428" s="5"/>
      <c r="D428" s="5"/>
      <c r="E428" s="5"/>
      <c r="F428" s="9"/>
      <c r="I428" s="10"/>
    </row>
    <row r="429" spans="3:9" ht="15.75" customHeight="1">
      <c r="C429" s="5"/>
      <c r="D429" s="5"/>
      <c r="E429" s="5"/>
      <c r="F429" s="9"/>
      <c r="I429" s="10"/>
    </row>
    <row r="430" spans="3:9" ht="15.75" customHeight="1">
      <c r="C430" s="5"/>
      <c r="D430" s="5"/>
      <c r="E430" s="5"/>
      <c r="F430" s="9"/>
      <c r="I430" s="10"/>
    </row>
    <row r="431" spans="3:9" ht="15.75" customHeight="1">
      <c r="C431" s="5"/>
      <c r="D431" s="5"/>
      <c r="E431" s="5"/>
      <c r="F431" s="9"/>
      <c r="I431" s="10"/>
    </row>
    <row r="432" spans="3:9" ht="15.75" customHeight="1">
      <c r="C432" s="5"/>
      <c r="D432" s="5"/>
      <c r="E432" s="5"/>
      <c r="F432" s="9"/>
      <c r="I432" s="10"/>
    </row>
    <row r="433" spans="3:9" ht="15.75" customHeight="1">
      <c r="C433" s="5"/>
      <c r="D433" s="5"/>
      <c r="E433" s="5"/>
      <c r="F433" s="9"/>
      <c r="I433" s="10"/>
    </row>
    <row r="434" spans="3:9" ht="15.75" customHeight="1">
      <c r="C434" s="5"/>
      <c r="D434" s="5"/>
      <c r="E434" s="5"/>
      <c r="F434" s="9"/>
      <c r="I434" s="10"/>
    </row>
    <row r="435" spans="3:9" ht="15.75" customHeight="1">
      <c r="C435" s="5"/>
      <c r="D435" s="5"/>
      <c r="E435" s="5"/>
      <c r="F435" s="9"/>
      <c r="I435" s="10"/>
    </row>
    <row r="436" spans="3:9" ht="15.75" customHeight="1">
      <c r="C436" s="5"/>
      <c r="D436" s="5"/>
      <c r="E436" s="5"/>
      <c r="F436" s="9"/>
      <c r="I436" s="10"/>
    </row>
    <row r="437" spans="3:9" ht="15.75" customHeight="1">
      <c r="C437" s="5"/>
      <c r="D437" s="5"/>
      <c r="E437" s="5"/>
      <c r="F437" s="9"/>
      <c r="I437" s="10"/>
    </row>
    <row r="438" spans="3:9" ht="15.75" customHeight="1">
      <c r="C438" s="5"/>
      <c r="D438" s="5"/>
      <c r="E438" s="5"/>
      <c r="F438" s="9"/>
      <c r="I438" s="10"/>
    </row>
    <row r="439" spans="3:9" ht="15.75" customHeight="1">
      <c r="C439" s="5"/>
      <c r="D439" s="5"/>
      <c r="E439" s="5"/>
      <c r="F439" s="9"/>
      <c r="I439" s="10"/>
    </row>
    <row r="440" spans="3:9" ht="15.75" customHeight="1">
      <c r="C440" s="5"/>
      <c r="D440" s="5"/>
      <c r="E440" s="5"/>
      <c r="F440" s="9"/>
      <c r="I440" s="10"/>
    </row>
    <row r="441" spans="3:9" ht="15.75" customHeight="1">
      <c r="C441" s="5"/>
      <c r="D441" s="5"/>
      <c r="E441" s="5"/>
      <c r="F441" s="9"/>
      <c r="I441" s="10"/>
    </row>
    <row r="442" spans="3:9" ht="15.75" customHeight="1">
      <c r="C442" s="5"/>
      <c r="D442" s="5"/>
      <c r="E442" s="5"/>
      <c r="F442" s="9"/>
      <c r="I442" s="10"/>
    </row>
    <row r="443" spans="3:9" ht="15.75" customHeight="1">
      <c r="C443" s="5"/>
      <c r="D443" s="5"/>
      <c r="E443" s="5"/>
      <c r="F443" s="9"/>
      <c r="I443" s="10"/>
    </row>
    <row r="444" spans="3:9" ht="15.75" customHeight="1">
      <c r="C444" s="5"/>
      <c r="D444" s="5"/>
      <c r="E444" s="5"/>
      <c r="F444" s="9"/>
      <c r="I444" s="10"/>
    </row>
    <row r="445" spans="3:9" ht="15.75" customHeight="1">
      <c r="C445" s="5"/>
      <c r="D445" s="5"/>
      <c r="E445" s="5"/>
      <c r="F445" s="9"/>
      <c r="I445" s="10"/>
    </row>
    <row r="446" spans="3:9" ht="15.75" customHeight="1">
      <c r="C446" s="5"/>
      <c r="D446" s="5"/>
      <c r="E446" s="5"/>
      <c r="F446" s="9"/>
      <c r="I446" s="10"/>
    </row>
    <row r="447" spans="3:9" ht="15.75" customHeight="1">
      <c r="C447" s="5"/>
      <c r="D447" s="5"/>
      <c r="E447" s="5"/>
      <c r="F447" s="9"/>
      <c r="I447" s="10"/>
    </row>
    <row r="448" spans="3:9" ht="15.75" customHeight="1">
      <c r="C448" s="5"/>
      <c r="D448" s="5"/>
      <c r="E448" s="5"/>
      <c r="F448" s="9"/>
      <c r="I448" s="10"/>
    </row>
    <row r="449" spans="3:9" ht="15.75" customHeight="1">
      <c r="C449" s="5"/>
      <c r="D449" s="5"/>
      <c r="E449" s="5"/>
      <c r="F449" s="9"/>
      <c r="I449" s="10"/>
    </row>
    <row r="450" spans="3:9" ht="15.75" customHeight="1">
      <c r="C450" s="5"/>
      <c r="D450" s="5"/>
      <c r="E450" s="5"/>
      <c r="F450" s="9"/>
      <c r="I450" s="10"/>
    </row>
    <row r="451" spans="3:9" ht="15.75" customHeight="1">
      <c r="C451" s="5"/>
      <c r="D451" s="5"/>
      <c r="E451" s="5"/>
      <c r="F451" s="9"/>
      <c r="I451" s="10"/>
    </row>
    <row r="452" spans="3:9" ht="15.75" customHeight="1">
      <c r="C452" s="5"/>
      <c r="D452" s="5"/>
      <c r="E452" s="5"/>
      <c r="F452" s="9"/>
      <c r="I452" s="10"/>
    </row>
    <row r="453" spans="3:9" ht="15.75" customHeight="1">
      <c r="C453" s="5"/>
      <c r="D453" s="5"/>
      <c r="E453" s="5"/>
      <c r="F453" s="9"/>
      <c r="I453" s="10"/>
    </row>
    <row r="454" spans="3:9" ht="15.75" customHeight="1">
      <c r="C454" s="5"/>
      <c r="D454" s="5"/>
      <c r="E454" s="5"/>
      <c r="F454" s="9"/>
      <c r="I454" s="10"/>
    </row>
    <row r="455" spans="3:9" ht="15.75" customHeight="1">
      <c r="C455" s="5"/>
      <c r="D455" s="5"/>
      <c r="E455" s="5"/>
      <c r="F455" s="9"/>
      <c r="I455" s="10"/>
    </row>
    <row r="456" spans="3:9" ht="15.75" customHeight="1">
      <c r="C456" s="5"/>
      <c r="D456" s="5"/>
      <c r="E456" s="5"/>
      <c r="F456" s="9"/>
      <c r="I456" s="10"/>
    </row>
    <row r="457" spans="3:9" ht="15.75" customHeight="1">
      <c r="C457" s="5"/>
      <c r="D457" s="5"/>
      <c r="E457" s="5"/>
      <c r="F457" s="9"/>
      <c r="I457" s="10"/>
    </row>
    <row r="458" spans="3:9" ht="15.75" customHeight="1">
      <c r="C458" s="5"/>
      <c r="D458" s="5"/>
      <c r="E458" s="5"/>
      <c r="F458" s="9"/>
      <c r="I458" s="10"/>
    </row>
    <row r="459" spans="3:9" ht="15.75" customHeight="1">
      <c r="C459" s="5"/>
      <c r="D459" s="5"/>
      <c r="E459" s="5"/>
      <c r="F459" s="9"/>
      <c r="I459" s="10"/>
    </row>
    <row r="460" spans="3:9" ht="15.75" customHeight="1">
      <c r="C460" s="5"/>
      <c r="D460" s="5"/>
      <c r="E460" s="5"/>
      <c r="F460" s="9"/>
      <c r="I460" s="10"/>
    </row>
    <row r="461" spans="3:9" ht="15.75" customHeight="1">
      <c r="C461" s="5"/>
      <c r="D461" s="5"/>
      <c r="E461" s="5"/>
      <c r="F461" s="9"/>
      <c r="I461" s="10"/>
    </row>
    <row r="462" spans="3:9" ht="15.75" customHeight="1">
      <c r="C462" s="5"/>
      <c r="D462" s="5"/>
      <c r="E462" s="5"/>
      <c r="F462" s="9"/>
      <c r="I462" s="10"/>
    </row>
    <row r="463" spans="3:9" ht="15.75" customHeight="1">
      <c r="C463" s="5"/>
      <c r="D463" s="5"/>
      <c r="E463" s="5"/>
      <c r="F463" s="9"/>
      <c r="I463" s="10"/>
    </row>
    <row r="464" spans="3:9" ht="15.75" customHeight="1">
      <c r="C464" s="5"/>
      <c r="D464" s="5"/>
      <c r="E464" s="5"/>
      <c r="F464" s="9"/>
      <c r="I464" s="10"/>
    </row>
    <row r="465" spans="3:9" ht="15.75" customHeight="1">
      <c r="C465" s="5"/>
      <c r="D465" s="5"/>
      <c r="E465" s="5"/>
      <c r="F465" s="9"/>
      <c r="I465" s="10"/>
    </row>
    <row r="466" spans="3:9" ht="15.75" customHeight="1">
      <c r="C466" s="5"/>
      <c r="D466" s="5"/>
      <c r="E466" s="5"/>
      <c r="F466" s="9"/>
      <c r="I466" s="10"/>
    </row>
    <row r="467" spans="3:9" ht="15.75" customHeight="1">
      <c r="C467" s="5"/>
      <c r="D467" s="5"/>
      <c r="E467" s="5"/>
      <c r="F467" s="9"/>
      <c r="I467" s="10"/>
    </row>
    <row r="468" spans="3:9" ht="15.75" customHeight="1">
      <c r="C468" s="5"/>
      <c r="D468" s="5"/>
      <c r="E468" s="5"/>
      <c r="F468" s="9"/>
      <c r="I468" s="10"/>
    </row>
    <row r="469" spans="3:9" ht="15.75" customHeight="1">
      <c r="C469" s="5"/>
      <c r="D469" s="5"/>
      <c r="E469" s="5"/>
      <c r="F469" s="9"/>
      <c r="I469" s="10"/>
    </row>
    <row r="470" spans="3:9" ht="15.75" customHeight="1">
      <c r="C470" s="5"/>
      <c r="D470" s="5"/>
      <c r="E470" s="5"/>
      <c r="F470" s="9"/>
      <c r="I470" s="10"/>
    </row>
    <row r="471" spans="3:9" ht="15.75" customHeight="1">
      <c r="C471" s="5"/>
      <c r="D471" s="5"/>
      <c r="E471" s="5"/>
      <c r="F471" s="9"/>
      <c r="I471" s="10"/>
    </row>
    <row r="472" spans="3:9" ht="15.75" customHeight="1">
      <c r="C472" s="5"/>
      <c r="D472" s="5"/>
      <c r="E472" s="5"/>
      <c r="F472" s="9"/>
      <c r="I472" s="10"/>
    </row>
    <row r="473" spans="3:9" ht="15.75" customHeight="1">
      <c r="C473" s="5"/>
      <c r="D473" s="5"/>
      <c r="E473" s="5"/>
      <c r="F473" s="9"/>
      <c r="I473" s="10"/>
    </row>
    <row r="474" spans="3:9" ht="15.75" customHeight="1">
      <c r="C474" s="5"/>
      <c r="D474" s="5"/>
      <c r="E474" s="5"/>
      <c r="F474" s="9"/>
      <c r="I474" s="10"/>
    </row>
    <row r="475" spans="3:9" ht="15.75" customHeight="1">
      <c r="C475" s="5"/>
      <c r="D475" s="5"/>
      <c r="E475" s="5"/>
      <c r="F475" s="9"/>
      <c r="I475" s="10"/>
    </row>
    <row r="476" spans="3:9" ht="15.75" customHeight="1">
      <c r="C476" s="5"/>
      <c r="D476" s="5"/>
      <c r="E476" s="5"/>
      <c r="F476" s="9"/>
      <c r="I476" s="10"/>
    </row>
    <row r="477" spans="3:9" ht="15.75" customHeight="1">
      <c r="C477" s="5"/>
      <c r="D477" s="5"/>
      <c r="E477" s="5"/>
      <c r="F477" s="9"/>
      <c r="I477" s="10"/>
    </row>
    <row r="478" spans="3:9" ht="15.75" customHeight="1">
      <c r="C478" s="5"/>
      <c r="D478" s="5"/>
      <c r="E478" s="5"/>
      <c r="F478" s="9"/>
      <c r="I478" s="10"/>
    </row>
    <row r="479" spans="3:9" ht="15.75" customHeight="1">
      <c r="C479" s="5"/>
      <c r="D479" s="5"/>
      <c r="E479" s="5"/>
      <c r="F479" s="9"/>
      <c r="I479" s="10"/>
    </row>
    <row r="480" spans="3:9" ht="15.75" customHeight="1">
      <c r="C480" s="5"/>
      <c r="D480" s="5"/>
      <c r="E480" s="5"/>
      <c r="F480" s="9"/>
      <c r="I480" s="10"/>
    </row>
    <row r="481" spans="3:9" ht="15.75" customHeight="1">
      <c r="C481" s="5"/>
      <c r="D481" s="5"/>
      <c r="E481" s="5"/>
      <c r="F481" s="9"/>
      <c r="I481" s="10"/>
    </row>
    <row r="482" spans="3:9" ht="15.75" customHeight="1">
      <c r="C482" s="5"/>
      <c r="D482" s="5"/>
      <c r="E482" s="5"/>
      <c r="F482" s="9"/>
      <c r="I482" s="10"/>
    </row>
    <row r="483" spans="3:9" ht="15.75" customHeight="1">
      <c r="C483" s="5"/>
      <c r="D483" s="5"/>
      <c r="E483" s="5"/>
      <c r="F483" s="9"/>
      <c r="I483" s="10"/>
    </row>
    <row r="484" spans="3:9" ht="15.75" customHeight="1">
      <c r="C484" s="5"/>
      <c r="D484" s="5"/>
      <c r="E484" s="5"/>
      <c r="F484" s="9"/>
      <c r="I484" s="10"/>
    </row>
    <row r="485" spans="3:9" ht="15.75" customHeight="1">
      <c r="C485" s="5"/>
      <c r="D485" s="5"/>
      <c r="E485" s="5"/>
      <c r="F485" s="9"/>
      <c r="I485" s="10"/>
    </row>
    <row r="486" spans="3:9" ht="15.75" customHeight="1">
      <c r="C486" s="5"/>
      <c r="D486" s="5"/>
      <c r="E486" s="5"/>
      <c r="F486" s="9"/>
      <c r="I486" s="10"/>
    </row>
    <row r="487" spans="3:9" ht="15.75" customHeight="1">
      <c r="C487" s="5"/>
      <c r="D487" s="5"/>
      <c r="E487" s="5"/>
      <c r="F487" s="9"/>
      <c r="I487" s="10"/>
    </row>
    <row r="488" spans="3:9" ht="15.75" customHeight="1">
      <c r="C488" s="5"/>
      <c r="D488" s="5"/>
      <c r="E488" s="5"/>
      <c r="F488" s="9"/>
      <c r="I488" s="10"/>
    </row>
    <row r="489" spans="3:9" ht="15.75" customHeight="1">
      <c r="C489" s="5"/>
      <c r="D489" s="5"/>
      <c r="E489" s="5"/>
      <c r="F489" s="9"/>
      <c r="I489" s="10"/>
    </row>
    <row r="490" spans="3:9" ht="15.75" customHeight="1">
      <c r="C490" s="5"/>
      <c r="D490" s="5"/>
      <c r="E490" s="5"/>
      <c r="F490" s="9"/>
      <c r="I490" s="10"/>
    </row>
    <row r="491" spans="3:9" ht="15.75" customHeight="1">
      <c r="C491" s="5"/>
      <c r="D491" s="5"/>
      <c r="E491" s="5"/>
      <c r="F491" s="9"/>
      <c r="I491" s="10"/>
    </row>
    <row r="492" spans="3:9" ht="15.75" customHeight="1">
      <c r="C492" s="5"/>
      <c r="D492" s="5"/>
      <c r="E492" s="5"/>
      <c r="F492" s="9"/>
      <c r="I492" s="10"/>
    </row>
    <row r="493" spans="3:9" ht="15.75" customHeight="1">
      <c r="C493" s="5"/>
      <c r="D493" s="5"/>
      <c r="E493" s="5"/>
      <c r="F493" s="9"/>
      <c r="I493" s="10"/>
    </row>
    <row r="494" spans="3:9" ht="15.75" customHeight="1">
      <c r="C494" s="5"/>
      <c r="D494" s="5"/>
      <c r="E494" s="5"/>
      <c r="F494" s="9"/>
      <c r="I494" s="10"/>
    </row>
    <row r="495" spans="3:9" ht="15.75" customHeight="1">
      <c r="C495" s="5"/>
      <c r="D495" s="5"/>
      <c r="E495" s="5"/>
      <c r="F495" s="9"/>
      <c r="I495" s="10"/>
    </row>
    <row r="496" spans="3:9" ht="15.75" customHeight="1">
      <c r="C496" s="5"/>
      <c r="D496" s="5"/>
      <c r="E496" s="5"/>
      <c r="F496" s="9"/>
      <c r="I496" s="10"/>
    </row>
    <row r="497" spans="3:9" ht="15.75" customHeight="1">
      <c r="C497" s="5"/>
      <c r="D497" s="5"/>
      <c r="E497" s="5"/>
      <c r="F497" s="9"/>
      <c r="I497" s="10"/>
    </row>
    <row r="498" spans="3:9" ht="15.75" customHeight="1">
      <c r="C498" s="5"/>
      <c r="D498" s="5"/>
      <c r="E498" s="5"/>
      <c r="F498" s="9"/>
      <c r="I498" s="10"/>
    </row>
    <row r="499" spans="3:9" ht="15.75" customHeight="1">
      <c r="C499" s="5"/>
      <c r="D499" s="5"/>
      <c r="E499" s="5"/>
      <c r="F499" s="9"/>
      <c r="I499" s="10"/>
    </row>
    <row r="500" spans="3:9" ht="15.75" customHeight="1">
      <c r="C500" s="5"/>
      <c r="D500" s="5"/>
      <c r="E500" s="5"/>
      <c r="F500" s="9"/>
      <c r="I500" s="10"/>
    </row>
    <row r="501" spans="3:9" ht="15.75" customHeight="1">
      <c r="C501" s="5"/>
      <c r="D501" s="5"/>
      <c r="E501" s="5"/>
      <c r="F501" s="9"/>
      <c r="I501" s="10"/>
    </row>
    <row r="502" spans="3:9" ht="15.75" customHeight="1">
      <c r="C502" s="5"/>
      <c r="D502" s="5"/>
      <c r="E502" s="5"/>
      <c r="F502" s="9"/>
      <c r="I502" s="10"/>
    </row>
    <row r="503" spans="3:9" ht="15.75" customHeight="1">
      <c r="C503" s="5"/>
      <c r="D503" s="5"/>
      <c r="E503" s="5"/>
      <c r="F503" s="9"/>
      <c r="I503" s="10"/>
    </row>
    <row r="504" spans="3:9" ht="15.75" customHeight="1">
      <c r="C504" s="5"/>
      <c r="D504" s="5"/>
      <c r="E504" s="5"/>
      <c r="F504" s="9"/>
      <c r="I504" s="10"/>
    </row>
    <row r="505" spans="3:9" ht="15.75" customHeight="1">
      <c r="C505" s="5"/>
      <c r="D505" s="5"/>
      <c r="E505" s="5"/>
      <c r="F505" s="9"/>
      <c r="I505" s="10"/>
    </row>
    <row r="506" spans="3:9" ht="15.75" customHeight="1">
      <c r="C506" s="5"/>
      <c r="D506" s="5"/>
      <c r="E506" s="5"/>
      <c r="F506" s="9"/>
      <c r="I506" s="10"/>
    </row>
    <row r="507" spans="3:9" ht="15.75" customHeight="1">
      <c r="C507" s="5"/>
      <c r="D507" s="5"/>
      <c r="E507" s="5"/>
      <c r="F507" s="9"/>
      <c r="I507" s="10"/>
    </row>
    <row r="508" spans="3:9" ht="15.75" customHeight="1">
      <c r="C508" s="5"/>
      <c r="D508" s="5"/>
      <c r="E508" s="5"/>
      <c r="F508" s="9"/>
      <c r="I508" s="10"/>
    </row>
    <row r="509" spans="3:9" ht="15.75" customHeight="1">
      <c r="C509" s="5"/>
      <c r="D509" s="5"/>
      <c r="E509" s="5"/>
      <c r="F509" s="9"/>
      <c r="I509" s="10"/>
    </row>
    <row r="510" spans="3:9" ht="15.75" customHeight="1">
      <c r="C510" s="5"/>
      <c r="D510" s="5"/>
      <c r="E510" s="5"/>
      <c r="F510" s="9"/>
      <c r="I510" s="10"/>
    </row>
    <row r="511" spans="3:9" ht="15.75" customHeight="1">
      <c r="C511" s="5"/>
      <c r="D511" s="5"/>
      <c r="E511" s="5"/>
      <c r="F511" s="9"/>
      <c r="I511" s="10"/>
    </row>
    <row r="512" spans="3:9" ht="15.75" customHeight="1">
      <c r="C512" s="5"/>
      <c r="D512" s="5"/>
      <c r="E512" s="5"/>
      <c r="F512" s="9"/>
      <c r="I512" s="10"/>
    </row>
    <row r="513" spans="3:9" ht="15.75" customHeight="1">
      <c r="C513" s="5"/>
      <c r="D513" s="5"/>
      <c r="E513" s="5"/>
      <c r="F513" s="9"/>
      <c r="I513" s="10"/>
    </row>
    <row r="514" spans="3:9" ht="15.75" customHeight="1">
      <c r="C514" s="5"/>
      <c r="D514" s="5"/>
      <c r="E514" s="5"/>
      <c r="F514" s="9"/>
      <c r="I514" s="10"/>
    </row>
    <row r="515" spans="3:9" ht="15.75" customHeight="1">
      <c r="C515" s="5"/>
      <c r="D515" s="5"/>
      <c r="E515" s="5"/>
      <c r="F515" s="9"/>
      <c r="I515" s="10"/>
    </row>
    <row r="516" spans="3:9" ht="15.75" customHeight="1">
      <c r="C516" s="5"/>
      <c r="D516" s="5"/>
      <c r="E516" s="5"/>
      <c r="F516" s="9"/>
      <c r="I516" s="10"/>
    </row>
    <row r="517" spans="3:9" ht="15.75" customHeight="1">
      <c r="C517" s="5"/>
      <c r="D517" s="5"/>
      <c r="E517" s="5"/>
      <c r="F517" s="9"/>
      <c r="I517" s="10"/>
    </row>
    <row r="518" spans="3:9" ht="15.75" customHeight="1">
      <c r="C518" s="5"/>
      <c r="D518" s="5"/>
      <c r="E518" s="5"/>
      <c r="F518" s="9"/>
      <c r="I518" s="10"/>
    </row>
    <row r="519" spans="3:9" ht="15.75" customHeight="1">
      <c r="C519" s="5"/>
      <c r="D519" s="5"/>
      <c r="E519" s="5"/>
      <c r="F519" s="9"/>
      <c r="I519" s="10"/>
    </row>
    <row r="520" spans="3:9" ht="15.75" customHeight="1">
      <c r="C520" s="5"/>
      <c r="D520" s="5"/>
      <c r="E520" s="5"/>
      <c r="F520" s="9"/>
      <c r="I520" s="10"/>
    </row>
    <row r="521" spans="3:9" ht="15.75" customHeight="1">
      <c r="C521" s="5"/>
      <c r="D521" s="5"/>
      <c r="E521" s="5"/>
      <c r="F521" s="9"/>
      <c r="I521" s="10"/>
    </row>
    <row r="522" spans="3:9" ht="15.75" customHeight="1">
      <c r="C522" s="5"/>
      <c r="D522" s="5"/>
      <c r="E522" s="5"/>
      <c r="F522" s="9"/>
      <c r="I522" s="10"/>
    </row>
    <row r="523" spans="3:9" ht="15.75" customHeight="1">
      <c r="C523" s="5"/>
      <c r="D523" s="5"/>
      <c r="E523" s="5"/>
      <c r="F523" s="9"/>
      <c r="I523" s="10"/>
    </row>
    <row r="524" spans="3:9" ht="15.75" customHeight="1">
      <c r="C524" s="5"/>
      <c r="D524" s="5"/>
      <c r="E524" s="5"/>
      <c r="F524" s="9"/>
      <c r="I524" s="10"/>
    </row>
    <row r="525" spans="3:9" ht="15.75" customHeight="1">
      <c r="C525" s="5"/>
      <c r="D525" s="5"/>
      <c r="E525" s="5"/>
      <c r="F525" s="9"/>
      <c r="I525" s="10"/>
    </row>
    <row r="526" spans="3:9" ht="15.75" customHeight="1">
      <c r="C526" s="5"/>
      <c r="D526" s="5"/>
      <c r="E526" s="5"/>
      <c r="F526" s="9"/>
      <c r="I526" s="10"/>
    </row>
    <row r="527" spans="3:9" ht="15.75" customHeight="1">
      <c r="C527" s="5"/>
      <c r="D527" s="5"/>
      <c r="E527" s="5"/>
      <c r="F527" s="9"/>
      <c r="I527" s="10"/>
    </row>
    <row r="528" spans="3:9" ht="15.75" customHeight="1">
      <c r="C528" s="5"/>
      <c r="D528" s="5"/>
      <c r="E528" s="5"/>
      <c r="F528" s="9"/>
      <c r="I528" s="10"/>
    </row>
    <row r="529" spans="3:9" ht="15.75" customHeight="1">
      <c r="C529" s="5"/>
      <c r="D529" s="5"/>
      <c r="E529" s="5"/>
      <c r="F529" s="9"/>
      <c r="I529" s="10"/>
    </row>
    <row r="530" spans="3:9" ht="15.75" customHeight="1">
      <c r="C530" s="5"/>
      <c r="D530" s="5"/>
      <c r="E530" s="5"/>
      <c r="F530" s="9"/>
      <c r="I530" s="10"/>
    </row>
    <row r="531" spans="3:9" ht="15.75" customHeight="1">
      <c r="C531" s="5"/>
      <c r="D531" s="5"/>
      <c r="E531" s="5"/>
      <c r="F531" s="9"/>
      <c r="I531" s="10"/>
    </row>
    <row r="532" spans="3:9" ht="15.75" customHeight="1">
      <c r="C532" s="5"/>
      <c r="D532" s="5"/>
      <c r="E532" s="5"/>
      <c r="F532" s="9"/>
      <c r="I532" s="10"/>
    </row>
    <row r="533" spans="3:9" ht="15.75" customHeight="1">
      <c r="C533" s="5"/>
      <c r="D533" s="5"/>
      <c r="E533" s="5"/>
      <c r="F533" s="9"/>
      <c r="I533" s="10"/>
    </row>
    <row r="534" spans="3:9" ht="15.75" customHeight="1">
      <c r="C534" s="5"/>
      <c r="D534" s="5"/>
      <c r="E534" s="5"/>
      <c r="F534" s="9"/>
      <c r="I534" s="10"/>
    </row>
    <row r="535" spans="3:9" ht="15.75" customHeight="1">
      <c r="C535" s="5"/>
      <c r="D535" s="5"/>
      <c r="E535" s="5"/>
      <c r="F535" s="9"/>
      <c r="I535" s="10"/>
    </row>
    <row r="536" spans="3:9" ht="15.75" customHeight="1">
      <c r="C536" s="5"/>
      <c r="D536" s="5"/>
      <c r="E536" s="5"/>
      <c r="F536" s="9"/>
      <c r="I536" s="10"/>
    </row>
    <row r="537" spans="3:9" ht="15.75" customHeight="1">
      <c r="C537" s="5"/>
      <c r="D537" s="5"/>
      <c r="E537" s="5"/>
      <c r="F537" s="9"/>
      <c r="I537" s="10"/>
    </row>
    <row r="538" spans="3:9" ht="15.75" customHeight="1">
      <c r="C538" s="5"/>
      <c r="D538" s="5"/>
      <c r="E538" s="5"/>
      <c r="F538" s="9"/>
      <c r="I538" s="10"/>
    </row>
    <row r="539" spans="3:9" ht="15.75" customHeight="1">
      <c r="C539" s="5"/>
      <c r="D539" s="5"/>
      <c r="E539" s="5"/>
      <c r="F539" s="9"/>
      <c r="I539" s="10"/>
    </row>
    <row r="540" spans="3:9" ht="15.75" customHeight="1">
      <c r="C540" s="5"/>
      <c r="D540" s="5"/>
      <c r="E540" s="5"/>
      <c r="F540" s="9"/>
      <c r="I540" s="10"/>
    </row>
    <row r="541" spans="3:9" ht="15.75" customHeight="1">
      <c r="C541" s="5"/>
      <c r="D541" s="5"/>
      <c r="E541" s="5"/>
      <c r="F541" s="9"/>
      <c r="I541" s="10"/>
    </row>
    <row r="542" spans="3:9" ht="15.75" customHeight="1">
      <c r="C542" s="5"/>
      <c r="D542" s="5"/>
      <c r="E542" s="5"/>
      <c r="F542" s="9"/>
      <c r="I542" s="10"/>
    </row>
    <row r="543" spans="3:9" ht="15.75" customHeight="1">
      <c r="C543" s="5"/>
      <c r="D543" s="5"/>
      <c r="E543" s="5"/>
      <c r="F543" s="9"/>
      <c r="I543" s="10"/>
    </row>
    <row r="544" spans="3:9" ht="15.75" customHeight="1">
      <c r="C544" s="5"/>
      <c r="D544" s="5"/>
      <c r="E544" s="5"/>
      <c r="F544" s="9"/>
      <c r="I544" s="10"/>
    </row>
    <row r="545" spans="3:9" ht="15.75" customHeight="1">
      <c r="C545" s="5"/>
      <c r="D545" s="5"/>
      <c r="E545" s="5"/>
      <c r="F545" s="9"/>
      <c r="I545" s="10"/>
    </row>
    <row r="546" spans="3:9" ht="15.75" customHeight="1">
      <c r="C546" s="5"/>
      <c r="D546" s="5"/>
      <c r="E546" s="5"/>
      <c r="F546" s="9"/>
      <c r="I546" s="10"/>
    </row>
    <row r="547" spans="3:9" ht="15.75" customHeight="1">
      <c r="C547" s="5"/>
      <c r="D547" s="5"/>
      <c r="E547" s="5"/>
      <c r="F547" s="9"/>
      <c r="I547" s="10"/>
    </row>
    <row r="548" spans="3:9" ht="15.75" customHeight="1">
      <c r="C548" s="5"/>
      <c r="D548" s="5"/>
      <c r="E548" s="5"/>
      <c r="F548" s="9"/>
      <c r="I548" s="10"/>
    </row>
    <row r="549" spans="3:9" ht="15.75" customHeight="1">
      <c r="C549" s="5"/>
      <c r="D549" s="5"/>
      <c r="E549" s="5"/>
      <c r="F549" s="9"/>
      <c r="I549" s="10"/>
    </row>
    <row r="550" spans="3:9" ht="15.75" customHeight="1">
      <c r="C550" s="5"/>
      <c r="D550" s="5"/>
      <c r="E550" s="5"/>
      <c r="F550" s="9"/>
      <c r="I550" s="10"/>
    </row>
    <row r="551" spans="3:9" ht="15.75" customHeight="1">
      <c r="C551" s="5"/>
      <c r="D551" s="5"/>
      <c r="E551" s="5"/>
      <c r="F551" s="9"/>
      <c r="I551" s="10"/>
    </row>
    <row r="552" spans="3:9" ht="15.75" customHeight="1">
      <c r="C552" s="5"/>
      <c r="D552" s="5"/>
      <c r="E552" s="5"/>
      <c r="F552" s="9"/>
      <c r="I552" s="10"/>
    </row>
    <row r="553" spans="3:9" ht="15.75" customHeight="1">
      <c r="C553" s="5"/>
      <c r="D553" s="5"/>
      <c r="E553" s="5"/>
      <c r="F553" s="9"/>
      <c r="I553" s="10"/>
    </row>
    <row r="554" spans="3:9" ht="15.75" customHeight="1">
      <c r="C554" s="5"/>
      <c r="D554" s="5"/>
      <c r="E554" s="5"/>
      <c r="F554" s="9"/>
      <c r="I554" s="10"/>
    </row>
    <row r="555" spans="3:9" ht="15.75" customHeight="1">
      <c r="C555" s="5"/>
      <c r="D555" s="5"/>
      <c r="E555" s="5"/>
      <c r="F555" s="9"/>
      <c r="I555" s="10"/>
    </row>
    <row r="556" spans="3:9" ht="15.75" customHeight="1">
      <c r="C556" s="5"/>
      <c r="D556" s="5"/>
      <c r="E556" s="5"/>
      <c r="F556" s="9"/>
      <c r="I556" s="10"/>
    </row>
    <row r="557" spans="3:9" ht="15.75" customHeight="1">
      <c r="C557" s="5"/>
      <c r="D557" s="5"/>
      <c r="E557" s="5"/>
      <c r="F557" s="9"/>
      <c r="I557" s="10"/>
    </row>
    <row r="558" spans="3:9" ht="15.75" customHeight="1">
      <c r="C558" s="5"/>
      <c r="D558" s="5"/>
      <c r="E558" s="5"/>
      <c r="F558" s="9"/>
      <c r="I558" s="10"/>
    </row>
    <row r="559" spans="3:9" ht="15.75" customHeight="1">
      <c r="C559" s="5"/>
      <c r="D559" s="5"/>
      <c r="E559" s="5"/>
      <c r="F559" s="9"/>
      <c r="I559" s="10"/>
    </row>
    <row r="560" spans="3:9" ht="15.75" customHeight="1">
      <c r="C560" s="5"/>
      <c r="D560" s="5"/>
      <c r="E560" s="5"/>
      <c r="F560" s="9"/>
      <c r="I560" s="10"/>
    </row>
    <row r="561" spans="3:9" ht="15.75" customHeight="1">
      <c r="C561" s="5"/>
      <c r="D561" s="5"/>
      <c r="E561" s="5"/>
      <c r="F561" s="9"/>
      <c r="I561" s="10"/>
    </row>
    <row r="562" spans="3:9" ht="15.75" customHeight="1">
      <c r="C562" s="5"/>
      <c r="D562" s="5"/>
      <c r="E562" s="5"/>
      <c r="F562" s="9"/>
      <c r="I562" s="10"/>
    </row>
    <row r="563" spans="3:9" ht="15.75" customHeight="1">
      <c r="C563" s="5"/>
      <c r="D563" s="5"/>
      <c r="E563" s="5"/>
      <c r="F563" s="9"/>
      <c r="I563" s="10"/>
    </row>
    <row r="564" spans="3:9" ht="15.75" customHeight="1">
      <c r="C564" s="5"/>
      <c r="D564" s="5"/>
      <c r="E564" s="5"/>
      <c r="F564" s="9"/>
      <c r="I564" s="10"/>
    </row>
    <row r="565" spans="3:9" ht="15.75" customHeight="1">
      <c r="C565" s="5"/>
      <c r="D565" s="5"/>
      <c r="E565" s="5"/>
      <c r="F565" s="9"/>
      <c r="I565" s="10"/>
    </row>
    <row r="566" spans="3:9" ht="15.75" customHeight="1">
      <c r="C566" s="5"/>
      <c r="D566" s="5"/>
      <c r="E566" s="5"/>
      <c r="F566" s="9"/>
      <c r="I566" s="10"/>
    </row>
    <row r="567" spans="3:9" ht="15.75" customHeight="1">
      <c r="C567" s="5"/>
      <c r="D567" s="5"/>
      <c r="E567" s="5"/>
      <c r="F567" s="9"/>
      <c r="I567" s="10"/>
    </row>
    <row r="568" spans="3:9" ht="15.75" customHeight="1">
      <c r="C568" s="5"/>
      <c r="D568" s="5"/>
      <c r="E568" s="5"/>
      <c r="F568" s="9"/>
      <c r="I568" s="10"/>
    </row>
    <row r="569" spans="3:9" ht="15.75" customHeight="1">
      <c r="C569" s="5"/>
      <c r="D569" s="5"/>
      <c r="E569" s="5"/>
      <c r="F569" s="9"/>
      <c r="I569" s="10"/>
    </row>
    <row r="570" spans="3:9" ht="15.75" customHeight="1">
      <c r="C570" s="5"/>
      <c r="D570" s="5"/>
      <c r="E570" s="5"/>
      <c r="F570" s="9"/>
      <c r="I570" s="10"/>
    </row>
    <row r="571" spans="3:9" ht="15.75" customHeight="1">
      <c r="C571" s="5"/>
      <c r="D571" s="5"/>
      <c r="E571" s="5"/>
      <c r="F571" s="9"/>
      <c r="I571" s="10"/>
    </row>
    <row r="572" spans="3:9" ht="15.75" customHeight="1">
      <c r="C572" s="5"/>
      <c r="D572" s="5"/>
      <c r="E572" s="5"/>
      <c r="F572" s="9"/>
      <c r="I572" s="10"/>
    </row>
    <row r="573" spans="3:9" ht="15.75" customHeight="1">
      <c r="C573" s="5"/>
      <c r="D573" s="5"/>
      <c r="E573" s="5"/>
      <c r="F573" s="9"/>
      <c r="I573" s="10"/>
    </row>
    <row r="574" spans="3:9" ht="15.75" customHeight="1">
      <c r="C574" s="5"/>
      <c r="D574" s="5"/>
      <c r="E574" s="5"/>
      <c r="F574" s="9"/>
      <c r="I574" s="10"/>
    </row>
    <row r="575" spans="3:9" ht="15.75" customHeight="1">
      <c r="C575" s="5"/>
      <c r="D575" s="5"/>
      <c r="E575" s="5"/>
      <c r="F575" s="9"/>
      <c r="I575" s="10"/>
    </row>
    <row r="576" spans="3:9" ht="15.75" customHeight="1">
      <c r="C576" s="5"/>
      <c r="D576" s="5"/>
      <c r="E576" s="5"/>
      <c r="F576" s="9"/>
      <c r="I576" s="10"/>
    </row>
    <row r="577" spans="3:9" ht="15.75" customHeight="1">
      <c r="C577" s="5"/>
      <c r="D577" s="5"/>
      <c r="E577" s="5"/>
      <c r="F577" s="9"/>
      <c r="I577" s="10"/>
    </row>
    <row r="578" spans="3:9" ht="15.75" customHeight="1">
      <c r="C578" s="5"/>
      <c r="D578" s="5"/>
      <c r="E578" s="5"/>
      <c r="F578" s="9"/>
      <c r="I578" s="10"/>
    </row>
    <row r="579" spans="3:9" ht="15.75" customHeight="1">
      <c r="C579" s="5"/>
      <c r="D579" s="5"/>
      <c r="E579" s="5"/>
      <c r="F579" s="9"/>
      <c r="I579" s="10"/>
    </row>
    <row r="580" spans="3:9" ht="15.75" customHeight="1">
      <c r="C580" s="5"/>
      <c r="D580" s="5"/>
      <c r="E580" s="5"/>
      <c r="F580" s="9"/>
      <c r="I580" s="10"/>
    </row>
    <row r="581" spans="3:9" ht="15.75" customHeight="1">
      <c r="C581" s="5"/>
      <c r="D581" s="5"/>
      <c r="E581" s="5"/>
      <c r="F581" s="9"/>
      <c r="I581" s="10"/>
    </row>
    <row r="582" spans="3:9" ht="15.75" customHeight="1">
      <c r="C582" s="5"/>
      <c r="D582" s="5"/>
      <c r="E582" s="5"/>
      <c r="F582" s="9"/>
      <c r="I582" s="10"/>
    </row>
    <row r="583" spans="3:9" ht="15.75" customHeight="1">
      <c r="C583" s="5"/>
      <c r="D583" s="5"/>
      <c r="E583" s="5"/>
      <c r="F583" s="9"/>
      <c r="I583" s="10"/>
    </row>
    <row r="584" spans="3:9" ht="15.75" customHeight="1">
      <c r="C584" s="5"/>
      <c r="D584" s="5"/>
      <c r="E584" s="5"/>
      <c r="F584" s="9"/>
      <c r="I584" s="10"/>
    </row>
    <row r="585" spans="3:9" ht="15.75" customHeight="1">
      <c r="C585" s="5"/>
      <c r="D585" s="5"/>
      <c r="E585" s="5"/>
      <c r="F585" s="9"/>
      <c r="I585" s="10"/>
    </row>
    <row r="586" spans="3:9" ht="15.75" customHeight="1">
      <c r="C586" s="5"/>
      <c r="D586" s="5"/>
      <c r="E586" s="5"/>
      <c r="F586" s="9"/>
      <c r="I586" s="10"/>
    </row>
    <row r="587" spans="3:9" ht="15.75" customHeight="1">
      <c r="C587" s="5"/>
      <c r="D587" s="5"/>
      <c r="E587" s="5"/>
      <c r="F587" s="9"/>
      <c r="I587" s="10"/>
    </row>
    <row r="588" spans="3:9" ht="15.75" customHeight="1">
      <c r="C588" s="5"/>
      <c r="D588" s="5"/>
      <c r="E588" s="5"/>
      <c r="F588" s="9"/>
      <c r="I588" s="10"/>
    </row>
    <row r="589" spans="3:9" ht="15.75" customHeight="1">
      <c r="C589" s="5"/>
      <c r="D589" s="5"/>
      <c r="E589" s="5"/>
      <c r="F589" s="9"/>
      <c r="I589" s="10"/>
    </row>
    <row r="590" spans="3:9" ht="15.75" customHeight="1">
      <c r="C590" s="5"/>
      <c r="D590" s="5"/>
      <c r="E590" s="5"/>
      <c r="F590" s="9"/>
      <c r="I590" s="10"/>
    </row>
    <row r="591" spans="3:9" ht="15.75" customHeight="1">
      <c r="C591" s="5"/>
      <c r="D591" s="5"/>
      <c r="E591" s="5"/>
      <c r="F591" s="9"/>
      <c r="I591" s="10"/>
    </row>
    <row r="592" spans="3:9" ht="15.75" customHeight="1">
      <c r="C592" s="5"/>
      <c r="D592" s="5"/>
      <c r="E592" s="5"/>
      <c r="F592" s="9"/>
      <c r="I592" s="10"/>
    </row>
    <row r="593" spans="3:9" ht="15.75" customHeight="1">
      <c r="C593" s="5"/>
      <c r="D593" s="5"/>
      <c r="E593" s="5"/>
      <c r="F593" s="9"/>
      <c r="I593" s="10"/>
    </row>
    <row r="594" spans="3:9" ht="15.75" customHeight="1">
      <c r="C594" s="5"/>
      <c r="D594" s="5"/>
      <c r="E594" s="5"/>
      <c r="F594" s="9"/>
      <c r="I594" s="10"/>
    </row>
    <row r="595" spans="3:9" ht="15.75" customHeight="1">
      <c r="C595" s="5"/>
      <c r="D595" s="5"/>
      <c r="E595" s="5"/>
      <c r="F595" s="9"/>
      <c r="I595" s="10"/>
    </row>
    <row r="596" spans="3:9" ht="15.75" customHeight="1">
      <c r="C596" s="5"/>
      <c r="D596" s="5"/>
      <c r="E596" s="5"/>
      <c r="F596" s="9"/>
      <c r="I596" s="10"/>
    </row>
    <row r="597" spans="3:9" ht="15.75" customHeight="1">
      <c r="C597" s="5"/>
      <c r="D597" s="5"/>
      <c r="E597" s="5"/>
      <c r="F597" s="9"/>
      <c r="I597" s="10"/>
    </row>
    <row r="598" spans="3:9" ht="15.75" customHeight="1">
      <c r="C598" s="5"/>
      <c r="D598" s="5"/>
      <c r="E598" s="5"/>
      <c r="F598" s="9"/>
      <c r="I598" s="10"/>
    </row>
    <row r="599" spans="3:9" ht="15.75" customHeight="1">
      <c r="C599" s="5"/>
      <c r="D599" s="5"/>
      <c r="E599" s="5"/>
      <c r="F599" s="9"/>
      <c r="I599" s="10"/>
    </row>
    <row r="600" spans="3:9" ht="15.75" customHeight="1">
      <c r="C600" s="5"/>
      <c r="D600" s="5"/>
      <c r="E600" s="5"/>
      <c r="F600" s="9"/>
      <c r="I600" s="10"/>
    </row>
    <row r="601" spans="3:9" ht="15.75" customHeight="1">
      <c r="C601" s="5"/>
      <c r="D601" s="5"/>
      <c r="E601" s="5"/>
      <c r="F601" s="9"/>
      <c r="I601" s="10"/>
    </row>
    <row r="602" spans="3:9" ht="15.75" customHeight="1">
      <c r="C602" s="5"/>
      <c r="D602" s="5"/>
      <c r="E602" s="5"/>
      <c r="F602" s="9"/>
      <c r="I602" s="10"/>
    </row>
    <row r="603" spans="3:9" ht="15.75" customHeight="1">
      <c r="C603" s="5"/>
      <c r="D603" s="5"/>
      <c r="E603" s="5"/>
      <c r="F603" s="9"/>
      <c r="I603" s="10"/>
    </row>
    <row r="604" spans="3:9" ht="15.75" customHeight="1">
      <c r="C604" s="5"/>
      <c r="D604" s="5"/>
      <c r="E604" s="5"/>
      <c r="F604" s="9"/>
      <c r="I604" s="10"/>
    </row>
    <row r="605" spans="3:9" ht="15.75" customHeight="1">
      <c r="C605" s="5"/>
      <c r="D605" s="5"/>
      <c r="E605" s="5"/>
      <c r="F605" s="9"/>
      <c r="I605" s="10"/>
    </row>
    <row r="606" spans="3:9" ht="15.75" customHeight="1">
      <c r="C606" s="5"/>
      <c r="D606" s="5"/>
      <c r="E606" s="5"/>
      <c r="F606" s="9"/>
      <c r="I606" s="10"/>
    </row>
    <row r="607" spans="3:9" ht="15.75" customHeight="1">
      <c r="C607" s="5"/>
      <c r="D607" s="5"/>
      <c r="E607" s="5"/>
      <c r="F607" s="9"/>
      <c r="I607" s="10"/>
    </row>
    <row r="608" spans="3:9" ht="15.75" customHeight="1">
      <c r="C608" s="5"/>
      <c r="D608" s="5"/>
      <c r="E608" s="5"/>
      <c r="F608" s="9"/>
      <c r="I608" s="10"/>
    </row>
    <row r="609" spans="3:9" ht="15.75" customHeight="1">
      <c r="C609" s="5"/>
      <c r="D609" s="5"/>
      <c r="E609" s="5"/>
      <c r="F609" s="9"/>
      <c r="I609" s="10"/>
    </row>
    <row r="610" spans="3:9" ht="15.75" customHeight="1">
      <c r="C610" s="5"/>
      <c r="D610" s="5"/>
      <c r="E610" s="5"/>
      <c r="F610" s="9"/>
      <c r="I610" s="10"/>
    </row>
    <row r="611" spans="3:9" ht="15.75" customHeight="1">
      <c r="C611" s="5"/>
      <c r="D611" s="5"/>
      <c r="E611" s="5"/>
      <c r="F611" s="9"/>
      <c r="I611" s="10"/>
    </row>
    <row r="612" spans="3:9" ht="15.75" customHeight="1">
      <c r="C612" s="5"/>
      <c r="D612" s="5"/>
      <c r="E612" s="5"/>
      <c r="F612" s="9"/>
      <c r="I612" s="10"/>
    </row>
    <row r="613" spans="3:9" ht="15.75" customHeight="1">
      <c r="C613" s="5"/>
      <c r="D613" s="5"/>
      <c r="E613" s="5"/>
      <c r="F613" s="9"/>
      <c r="I613" s="10"/>
    </row>
    <row r="614" spans="3:9" ht="15.75" customHeight="1">
      <c r="C614" s="5"/>
      <c r="D614" s="5"/>
      <c r="E614" s="5"/>
      <c r="F614" s="9"/>
      <c r="I614" s="10"/>
    </row>
    <row r="615" spans="3:9" ht="15.75" customHeight="1">
      <c r="C615" s="5"/>
      <c r="D615" s="5"/>
      <c r="E615" s="5"/>
      <c r="F615" s="9"/>
      <c r="I615" s="10"/>
    </row>
    <row r="616" spans="3:9" ht="15.75" customHeight="1">
      <c r="C616" s="5"/>
      <c r="D616" s="5"/>
      <c r="E616" s="5"/>
      <c r="F616" s="9"/>
      <c r="I616" s="10"/>
    </row>
    <row r="617" spans="3:9" ht="15.75" customHeight="1">
      <c r="C617" s="5"/>
      <c r="D617" s="5"/>
      <c r="E617" s="5"/>
      <c r="F617" s="9"/>
      <c r="I617" s="10"/>
    </row>
    <row r="618" spans="3:9" ht="15.75" customHeight="1">
      <c r="C618" s="5"/>
      <c r="D618" s="5"/>
      <c r="E618" s="5"/>
      <c r="F618" s="9"/>
      <c r="I618" s="10"/>
    </row>
    <row r="619" spans="3:9" ht="15.75" customHeight="1">
      <c r="C619" s="5"/>
      <c r="D619" s="5"/>
      <c r="E619" s="5"/>
      <c r="F619" s="9"/>
      <c r="I619" s="10"/>
    </row>
    <row r="620" spans="3:9" ht="15.75" customHeight="1">
      <c r="C620" s="5"/>
      <c r="D620" s="5"/>
      <c r="E620" s="5"/>
      <c r="F620" s="9"/>
      <c r="I620" s="10"/>
    </row>
    <row r="621" spans="3:9" ht="15.75" customHeight="1">
      <c r="C621" s="5"/>
      <c r="D621" s="5"/>
      <c r="E621" s="5"/>
      <c r="F621" s="9"/>
      <c r="I621" s="10"/>
    </row>
    <row r="622" spans="3:9" ht="15.75" customHeight="1">
      <c r="C622" s="5"/>
      <c r="D622" s="5"/>
      <c r="E622" s="5"/>
      <c r="F622" s="9"/>
      <c r="I622" s="10"/>
    </row>
    <row r="623" spans="3:9" ht="15.75" customHeight="1">
      <c r="C623" s="5"/>
      <c r="D623" s="5"/>
      <c r="E623" s="5"/>
      <c r="F623" s="9"/>
      <c r="I623" s="10"/>
    </row>
    <row r="624" spans="3:9" ht="15.75" customHeight="1">
      <c r="C624" s="5"/>
      <c r="D624" s="5"/>
      <c r="E624" s="5"/>
      <c r="F624" s="9"/>
      <c r="I624" s="10"/>
    </row>
    <row r="625" spans="3:9" ht="15.75" customHeight="1">
      <c r="C625" s="5"/>
      <c r="D625" s="5"/>
      <c r="E625" s="5"/>
      <c r="F625" s="9"/>
      <c r="I625" s="10"/>
    </row>
    <row r="626" spans="3:9" ht="15.75" customHeight="1">
      <c r="C626" s="5"/>
      <c r="D626" s="5"/>
      <c r="E626" s="5"/>
      <c r="F626" s="9"/>
      <c r="I626" s="10"/>
    </row>
    <row r="627" spans="3:9" ht="15.75" customHeight="1">
      <c r="C627" s="5"/>
      <c r="D627" s="5"/>
      <c r="E627" s="5"/>
      <c r="F627" s="9"/>
      <c r="I627" s="10"/>
    </row>
    <row r="628" spans="3:9" ht="15.75" customHeight="1">
      <c r="C628" s="5"/>
      <c r="D628" s="5"/>
      <c r="E628" s="5"/>
      <c r="F628" s="9"/>
      <c r="I628" s="10"/>
    </row>
    <row r="629" spans="3:9" ht="15.75" customHeight="1">
      <c r="C629" s="5"/>
      <c r="D629" s="5"/>
      <c r="E629" s="5"/>
      <c r="F629" s="9"/>
      <c r="I629" s="10"/>
    </row>
    <row r="630" spans="3:9" ht="15.75" customHeight="1">
      <c r="C630" s="5"/>
      <c r="D630" s="5"/>
      <c r="E630" s="5"/>
      <c r="F630" s="9"/>
      <c r="I630" s="10"/>
    </row>
    <row r="631" spans="3:9" ht="15.75" customHeight="1">
      <c r="C631" s="5"/>
      <c r="D631" s="5"/>
      <c r="E631" s="5"/>
      <c r="F631" s="9"/>
      <c r="I631" s="10"/>
    </row>
    <row r="632" spans="3:9" ht="15.75" customHeight="1">
      <c r="C632" s="5"/>
      <c r="D632" s="5"/>
      <c r="E632" s="5"/>
      <c r="F632" s="9"/>
      <c r="I632" s="10"/>
    </row>
    <row r="633" spans="3:9" ht="15.75" customHeight="1">
      <c r="C633" s="5"/>
      <c r="D633" s="5"/>
      <c r="E633" s="5"/>
      <c r="F633" s="9"/>
      <c r="I633" s="10"/>
    </row>
    <row r="634" spans="3:9" ht="15.75" customHeight="1">
      <c r="C634" s="5"/>
      <c r="D634" s="5"/>
      <c r="E634" s="5"/>
      <c r="F634" s="9"/>
      <c r="I634" s="10"/>
    </row>
    <row r="635" spans="3:9" ht="15.75" customHeight="1">
      <c r="C635" s="5"/>
      <c r="D635" s="5"/>
      <c r="E635" s="5"/>
      <c r="F635" s="9"/>
      <c r="I635" s="10"/>
    </row>
    <row r="636" spans="3:9" ht="15.75" customHeight="1">
      <c r="C636" s="5"/>
      <c r="D636" s="5"/>
      <c r="E636" s="5"/>
      <c r="F636" s="9"/>
      <c r="I636" s="10"/>
    </row>
    <row r="637" spans="3:9" ht="15.75" customHeight="1">
      <c r="C637" s="5"/>
      <c r="D637" s="5"/>
      <c r="E637" s="5"/>
      <c r="F637" s="9"/>
      <c r="I637" s="10"/>
    </row>
    <row r="638" spans="3:9" ht="15.75" customHeight="1">
      <c r="C638" s="5"/>
      <c r="D638" s="5"/>
      <c r="E638" s="5"/>
      <c r="F638" s="9"/>
      <c r="I638" s="10"/>
    </row>
    <row r="639" spans="3:9" ht="15.75" customHeight="1">
      <c r="C639" s="5"/>
      <c r="D639" s="5"/>
      <c r="E639" s="5"/>
      <c r="F639" s="9"/>
      <c r="I639" s="10"/>
    </row>
    <row r="640" spans="3:9" ht="15.75" customHeight="1">
      <c r="C640" s="5"/>
      <c r="D640" s="5"/>
      <c r="E640" s="5"/>
      <c r="F640" s="9"/>
      <c r="I640" s="10"/>
    </row>
    <row r="641" spans="3:9" ht="15.75" customHeight="1">
      <c r="C641" s="5"/>
      <c r="D641" s="5"/>
      <c r="E641" s="5"/>
      <c r="F641" s="9"/>
      <c r="I641" s="10"/>
    </row>
    <row r="642" spans="3:9" ht="15.75" customHeight="1">
      <c r="C642" s="5"/>
      <c r="D642" s="5"/>
      <c r="E642" s="5"/>
      <c r="F642" s="9"/>
      <c r="I642" s="10"/>
    </row>
    <row r="643" spans="3:9" ht="15.75" customHeight="1">
      <c r="C643" s="5"/>
      <c r="D643" s="5"/>
      <c r="E643" s="5"/>
      <c r="F643" s="9"/>
      <c r="I643" s="10"/>
    </row>
    <row r="644" spans="3:9" ht="15.75" customHeight="1">
      <c r="C644" s="5"/>
      <c r="D644" s="5"/>
      <c r="E644" s="5"/>
      <c r="F644" s="9"/>
      <c r="I644" s="10"/>
    </row>
    <row r="645" spans="3:9" ht="15.75" customHeight="1">
      <c r="C645" s="5"/>
      <c r="D645" s="5"/>
      <c r="E645" s="5"/>
      <c r="F645" s="9"/>
      <c r="I645" s="10"/>
    </row>
    <row r="646" spans="3:9" ht="15.75" customHeight="1">
      <c r="C646" s="5"/>
      <c r="D646" s="5"/>
      <c r="E646" s="5"/>
      <c r="F646" s="9"/>
      <c r="I646" s="10"/>
    </row>
    <row r="647" spans="3:9" ht="15.75" customHeight="1">
      <c r="C647" s="5"/>
      <c r="D647" s="5"/>
      <c r="E647" s="5"/>
      <c r="F647" s="9"/>
      <c r="I647" s="10"/>
    </row>
    <row r="648" spans="3:9" ht="15.75" customHeight="1">
      <c r="C648" s="5"/>
      <c r="D648" s="5"/>
      <c r="E648" s="5"/>
      <c r="F648" s="9"/>
      <c r="I648" s="10"/>
    </row>
    <row r="649" spans="3:9" ht="15.75" customHeight="1">
      <c r="C649" s="5"/>
      <c r="D649" s="5"/>
      <c r="E649" s="5"/>
      <c r="F649" s="9"/>
      <c r="I649" s="10"/>
    </row>
    <row r="650" spans="3:9" ht="15.75" customHeight="1">
      <c r="C650" s="5"/>
      <c r="D650" s="5"/>
      <c r="E650" s="5"/>
      <c r="F650" s="9"/>
      <c r="I650" s="10"/>
    </row>
    <row r="651" spans="3:9" ht="15.75" customHeight="1">
      <c r="C651" s="5"/>
      <c r="D651" s="5"/>
      <c r="E651" s="5"/>
      <c r="F651" s="9"/>
      <c r="I651" s="10"/>
    </row>
    <row r="652" spans="3:9" ht="15.75" customHeight="1">
      <c r="C652" s="5"/>
      <c r="D652" s="5"/>
      <c r="E652" s="5"/>
      <c r="F652" s="9"/>
      <c r="I652" s="10"/>
    </row>
    <row r="653" spans="3:9" ht="15.75" customHeight="1">
      <c r="C653" s="5"/>
      <c r="D653" s="5"/>
      <c r="E653" s="5"/>
      <c r="F653" s="9"/>
      <c r="I653" s="10"/>
    </row>
    <row r="654" spans="3:9" ht="15.75" customHeight="1">
      <c r="C654" s="5"/>
      <c r="D654" s="5"/>
      <c r="E654" s="5"/>
      <c r="F654" s="9"/>
      <c r="I654" s="10"/>
    </row>
    <row r="655" spans="3:9" ht="15.75" customHeight="1">
      <c r="C655" s="5"/>
      <c r="D655" s="5"/>
      <c r="E655" s="5"/>
      <c r="F655" s="9"/>
      <c r="I655" s="10"/>
    </row>
    <row r="656" spans="3:9" ht="15.75" customHeight="1">
      <c r="C656" s="5"/>
      <c r="D656" s="5"/>
      <c r="E656" s="5"/>
      <c r="F656" s="9"/>
      <c r="I656" s="10"/>
    </row>
    <row r="657" spans="3:9" ht="15.75" customHeight="1">
      <c r="C657" s="5"/>
      <c r="D657" s="5"/>
      <c r="E657" s="5"/>
      <c r="F657" s="9"/>
      <c r="I657" s="10"/>
    </row>
    <row r="658" spans="3:9" ht="15.75" customHeight="1">
      <c r="C658" s="5"/>
      <c r="D658" s="5"/>
      <c r="E658" s="5"/>
      <c r="F658" s="9"/>
      <c r="I658" s="10"/>
    </row>
    <row r="659" spans="3:9" ht="15.75" customHeight="1">
      <c r="C659" s="5"/>
      <c r="D659" s="5"/>
      <c r="E659" s="5"/>
      <c r="F659" s="9"/>
      <c r="I659" s="10"/>
    </row>
    <row r="660" spans="3:9" ht="15.75" customHeight="1">
      <c r="C660" s="5"/>
      <c r="D660" s="5"/>
      <c r="E660" s="5"/>
      <c r="F660" s="9"/>
      <c r="I660" s="10"/>
    </row>
    <row r="661" spans="3:9" ht="15.75" customHeight="1">
      <c r="C661" s="5"/>
      <c r="D661" s="5"/>
      <c r="E661" s="5"/>
      <c r="F661" s="9"/>
      <c r="I661" s="10"/>
    </row>
    <row r="662" spans="3:9" ht="15.75" customHeight="1">
      <c r="C662" s="5"/>
      <c r="D662" s="5"/>
      <c r="E662" s="5"/>
      <c r="F662" s="9"/>
      <c r="I662" s="10"/>
    </row>
    <row r="663" spans="3:9" ht="15.75" customHeight="1">
      <c r="C663" s="5"/>
      <c r="D663" s="5"/>
      <c r="E663" s="5"/>
      <c r="F663" s="9"/>
      <c r="I663" s="10"/>
    </row>
    <row r="664" spans="3:9" ht="15.75" customHeight="1">
      <c r="C664" s="5"/>
      <c r="D664" s="5"/>
      <c r="E664" s="5"/>
      <c r="F664" s="9"/>
      <c r="I664" s="10"/>
    </row>
    <row r="665" spans="3:9" ht="15.75" customHeight="1">
      <c r="C665" s="5"/>
      <c r="D665" s="5"/>
      <c r="E665" s="5"/>
      <c r="F665" s="9"/>
      <c r="I665" s="10"/>
    </row>
    <row r="666" spans="3:9" ht="15.75" customHeight="1">
      <c r="C666" s="5"/>
      <c r="D666" s="5"/>
      <c r="E666" s="5"/>
      <c r="F666" s="9"/>
      <c r="I666" s="10"/>
    </row>
    <row r="667" spans="3:9" ht="15.75" customHeight="1">
      <c r="C667" s="5"/>
      <c r="D667" s="5"/>
      <c r="E667" s="5"/>
      <c r="F667" s="9"/>
      <c r="I667" s="10"/>
    </row>
    <row r="668" spans="3:9" ht="15.75" customHeight="1">
      <c r="C668" s="5"/>
      <c r="D668" s="5"/>
      <c r="E668" s="5"/>
      <c r="F668" s="9"/>
      <c r="I668" s="10"/>
    </row>
    <row r="669" spans="3:9" ht="15.75" customHeight="1">
      <c r="C669" s="5"/>
      <c r="D669" s="5"/>
      <c r="E669" s="5"/>
      <c r="F669" s="9"/>
      <c r="I669" s="10"/>
    </row>
    <row r="670" spans="3:9" ht="15.75" customHeight="1">
      <c r="C670" s="5"/>
      <c r="D670" s="5"/>
      <c r="E670" s="5"/>
      <c r="F670" s="9"/>
      <c r="I670" s="10"/>
    </row>
    <row r="671" spans="3:9" ht="15.75" customHeight="1">
      <c r="C671" s="5"/>
      <c r="D671" s="5"/>
      <c r="E671" s="5"/>
      <c r="F671" s="9"/>
      <c r="I671" s="10"/>
    </row>
    <row r="672" spans="3:9" ht="15.75" customHeight="1">
      <c r="C672" s="5"/>
      <c r="D672" s="5"/>
      <c r="E672" s="5"/>
      <c r="F672" s="9"/>
      <c r="I672" s="10"/>
    </row>
    <row r="673" spans="3:9" ht="15.75" customHeight="1">
      <c r="C673" s="5"/>
      <c r="D673" s="5"/>
      <c r="E673" s="5"/>
      <c r="F673" s="9"/>
      <c r="I673" s="10"/>
    </row>
    <row r="674" spans="3:9" ht="15.75" customHeight="1">
      <c r="C674" s="5"/>
      <c r="D674" s="5"/>
      <c r="E674" s="5"/>
      <c r="F674" s="9"/>
      <c r="I674" s="10"/>
    </row>
    <row r="675" spans="3:9" ht="15.75" customHeight="1">
      <c r="C675" s="5"/>
      <c r="D675" s="5"/>
      <c r="E675" s="5"/>
      <c r="F675" s="9"/>
      <c r="I675" s="10"/>
    </row>
    <row r="676" spans="3:9" ht="15.75" customHeight="1">
      <c r="C676" s="5"/>
      <c r="D676" s="5"/>
      <c r="E676" s="5"/>
      <c r="F676" s="9"/>
      <c r="I676" s="10"/>
    </row>
    <row r="677" spans="3:9" ht="15.75" customHeight="1">
      <c r="C677" s="5"/>
      <c r="D677" s="5"/>
      <c r="E677" s="5"/>
      <c r="F677" s="9"/>
      <c r="I677" s="10"/>
    </row>
    <row r="678" spans="3:9" ht="15.75" customHeight="1">
      <c r="C678" s="5"/>
      <c r="D678" s="5"/>
      <c r="E678" s="5"/>
      <c r="F678" s="9"/>
      <c r="I678" s="10"/>
    </row>
    <row r="679" spans="3:9" ht="15.75" customHeight="1">
      <c r="C679" s="5"/>
      <c r="D679" s="5"/>
      <c r="E679" s="5"/>
      <c r="F679" s="9"/>
      <c r="I679" s="10"/>
    </row>
    <row r="680" spans="3:9" ht="15.75" customHeight="1">
      <c r="C680" s="5"/>
      <c r="D680" s="5"/>
      <c r="E680" s="5"/>
      <c r="F680" s="9"/>
      <c r="I680" s="10"/>
    </row>
    <row r="681" spans="3:9" ht="15.75" customHeight="1">
      <c r="C681" s="5"/>
      <c r="D681" s="5"/>
      <c r="E681" s="5"/>
      <c r="F681" s="9"/>
      <c r="I681" s="10"/>
    </row>
    <row r="682" spans="3:9" ht="15.75" customHeight="1">
      <c r="C682" s="5"/>
      <c r="D682" s="5"/>
      <c r="E682" s="5"/>
      <c r="F682" s="9"/>
      <c r="I682" s="10"/>
    </row>
    <row r="683" spans="3:9" ht="15.75" customHeight="1">
      <c r="C683" s="5"/>
      <c r="D683" s="5"/>
      <c r="E683" s="5"/>
      <c r="F683" s="9"/>
      <c r="I683" s="10"/>
    </row>
    <row r="684" spans="3:9" ht="15.75" customHeight="1">
      <c r="C684" s="5"/>
      <c r="D684" s="5"/>
      <c r="E684" s="5"/>
      <c r="F684" s="9"/>
      <c r="I684" s="10"/>
    </row>
    <row r="685" spans="3:9" ht="15.75" customHeight="1">
      <c r="C685" s="5"/>
      <c r="D685" s="5"/>
      <c r="E685" s="5"/>
      <c r="F685" s="9"/>
      <c r="I685" s="10"/>
    </row>
    <row r="686" spans="3:9" ht="15.75" customHeight="1">
      <c r="C686" s="5"/>
      <c r="D686" s="5"/>
      <c r="E686" s="5"/>
      <c r="F686" s="9"/>
      <c r="I686" s="10"/>
    </row>
    <row r="687" spans="3:9" ht="15.75" customHeight="1">
      <c r="C687" s="5"/>
      <c r="D687" s="5"/>
      <c r="E687" s="5"/>
      <c r="F687" s="9"/>
      <c r="I687" s="10"/>
    </row>
    <row r="688" spans="3:9" ht="15.75" customHeight="1">
      <c r="C688" s="5"/>
      <c r="D688" s="5"/>
      <c r="E688" s="5"/>
      <c r="F688" s="9"/>
      <c r="I688" s="10"/>
    </row>
    <row r="689" spans="3:9" ht="15.75" customHeight="1">
      <c r="C689" s="5"/>
      <c r="D689" s="5"/>
      <c r="E689" s="5"/>
      <c r="F689" s="9"/>
      <c r="I689" s="10"/>
    </row>
    <row r="690" spans="3:9" ht="15.75" customHeight="1">
      <c r="C690" s="5"/>
      <c r="D690" s="5"/>
      <c r="E690" s="5"/>
      <c r="F690" s="9"/>
      <c r="I690" s="10"/>
    </row>
    <row r="691" spans="3:9" ht="15.75" customHeight="1">
      <c r="C691" s="5"/>
      <c r="D691" s="5"/>
      <c r="E691" s="5"/>
      <c r="F691" s="9"/>
      <c r="I691" s="10"/>
    </row>
    <row r="692" spans="3:9" ht="15.75" customHeight="1">
      <c r="C692" s="5"/>
      <c r="D692" s="5"/>
      <c r="E692" s="5"/>
      <c r="F692" s="9"/>
      <c r="I692" s="10"/>
    </row>
    <row r="693" spans="3:9" ht="15.75" customHeight="1">
      <c r="C693" s="5"/>
      <c r="D693" s="5"/>
      <c r="E693" s="5"/>
      <c r="F693" s="9"/>
      <c r="I693" s="10"/>
    </row>
    <row r="694" spans="3:9" ht="15.75" customHeight="1">
      <c r="C694" s="5"/>
      <c r="D694" s="5"/>
      <c r="E694" s="5"/>
      <c r="F694" s="9"/>
      <c r="I694" s="10"/>
    </row>
    <row r="695" spans="3:9" ht="15.75" customHeight="1">
      <c r="C695" s="5"/>
      <c r="D695" s="5"/>
      <c r="E695" s="5"/>
      <c r="F695" s="9"/>
      <c r="I695" s="10"/>
    </row>
    <row r="696" spans="3:9" ht="15.75" customHeight="1">
      <c r="C696" s="5"/>
      <c r="D696" s="5"/>
      <c r="E696" s="5"/>
      <c r="F696" s="9"/>
      <c r="I696" s="10"/>
    </row>
    <row r="697" spans="3:9" ht="15.75" customHeight="1">
      <c r="C697" s="5"/>
      <c r="D697" s="5"/>
      <c r="E697" s="5"/>
      <c r="F697" s="9"/>
      <c r="I697" s="10"/>
    </row>
    <row r="698" spans="3:9" ht="15.75" customHeight="1">
      <c r="C698" s="5"/>
      <c r="D698" s="5"/>
      <c r="E698" s="5"/>
      <c r="F698" s="9"/>
      <c r="I698" s="10"/>
    </row>
    <row r="699" spans="3:9" ht="15.75" customHeight="1">
      <c r="C699" s="5"/>
      <c r="D699" s="5"/>
      <c r="E699" s="5"/>
      <c r="F699" s="9"/>
      <c r="I699" s="10"/>
    </row>
    <row r="700" spans="3:9" ht="15.75" customHeight="1">
      <c r="C700" s="5"/>
      <c r="D700" s="5"/>
      <c r="E700" s="5"/>
      <c r="F700" s="9"/>
      <c r="I700" s="10"/>
    </row>
    <row r="701" spans="3:9" ht="15.75" customHeight="1">
      <c r="C701" s="5"/>
      <c r="D701" s="5"/>
      <c r="E701" s="5"/>
      <c r="F701" s="9"/>
      <c r="I701" s="10"/>
    </row>
    <row r="702" spans="3:9" ht="15.75" customHeight="1">
      <c r="C702" s="5"/>
      <c r="D702" s="5"/>
      <c r="E702" s="5"/>
      <c r="F702" s="9"/>
      <c r="I702" s="10"/>
    </row>
    <row r="703" spans="3:9" ht="15.75" customHeight="1">
      <c r="C703" s="5"/>
      <c r="D703" s="5"/>
      <c r="E703" s="5"/>
      <c r="F703" s="9"/>
      <c r="I703" s="10"/>
    </row>
    <row r="704" spans="3:9" ht="15.75" customHeight="1">
      <c r="C704" s="5"/>
      <c r="D704" s="5"/>
      <c r="E704" s="5"/>
      <c r="F704" s="9"/>
      <c r="I704" s="10"/>
    </row>
    <row r="705" spans="3:9" ht="15.75" customHeight="1">
      <c r="C705" s="5"/>
      <c r="D705" s="5"/>
      <c r="E705" s="5"/>
      <c r="F705" s="9"/>
      <c r="I705" s="10"/>
    </row>
    <row r="706" spans="3:9" ht="15.75" customHeight="1">
      <c r="C706" s="5"/>
      <c r="D706" s="5"/>
      <c r="E706" s="5"/>
      <c r="F706" s="9"/>
      <c r="I706" s="10"/>
    </row>
    <row r="707" spans="3:9" ht="15.75" customHeight="1">
      <c r="C707" s="5"/>
      <c r="D707" s="5"/>
      <c r="E707" s="5"/>
      <c r="F707" s="9"/>
      <c r="I707" s="10"/>
    </row>
    <row r="708" spans="3:9" ht="15.75" customHeight="1">
      <c r="C708" s="5"/>
      <c r="D708" s="5"/>
      <c r="E708" s="5"/>
      <c r="F708" s="9"/>
      <c r="I708" s="10"/>
    </row>
    <row r="709" spans="3:9" ht="15.75" customHeight="1">
      <c r="C709" s="5"/>
      <c r="D709" s="5"/>
      <c r="E709" s="5"/>
      <c r="F709" s="9"/>
      <c r="I709" s="10"/>
    </row>
    <row r="710" spans="3:9" ht="15.75" customHeight="1">
      <c r="C710" s="5"/>
      <c r="D710" s="5"/>
      <c r="E710" s="5"/>
      <c r="F710" s="9"/>
      <c r="I710" s="10"/>
    </row>
    <row r="711" spans="3:9" ht="15.75" customHeight="1">
      <c r="C711" s="5"/>
      <c r="D711" s="5"/>
      <c r="E711" s="5"/>
      <c r="F711" s="9"/>
      <c r="I711" s="10"/>
    </row>
    <row r="712" spans="3:9" ht="15.75" customHeight="1">
      <c r="C712" s="5"/>
      <c r="D712" s="5"/>
      <c r="E712" s="5"/>
      <c r="F712" s="9"/>
      <c r="I712" s="10"/>
    </row>
    <row r="713" spans="3:9" ht="15.75" customHeight="1">
      <c r="C713" s="5"/>
      <c r="D713" s="5"/>
      <c r="E713" s="5"/>
      <c r="F713" s="9"/>
      <c r="I713" s="10"/>
    </row>
    <row r="714" spans="3:9" ht="15.75" customHeight="1">
      <c r="C714" s="5"/>
      <c r="D714" s="5"/>
      <c r="E714" s="5"/>
      <c r="F714" s="9"/>
      <c r="I714" s="10"/>
    </row>
    <row r="715" spans="3:9" ht="15.75" customHeight="1">
      <c r="C715" s="5"/>
      <c r="D715" s="5"/>
      <c r="E715" s="5"/>
      <c r="F715" s="9"/>
      <c r="I715" s="10"/>
    </row>
    <row r="716" spans="3:9" ht="15.75" customHeight="1">
      <c r="C716" s="5"/>
      <c r="D716" s="5"/>
      <c r="E716" s="5"/>
      <c r="F716" s="9"/>
      <c r="I716" s="10"/>
    </row>
    <row r="717" spans="3:9" ht="15.75" customHeight="1">
      <c r="C717" s="5"/>
      <c r="D717" s="5"/>
      <c r="E717" s="5"/>
      <c r="F717" s="9"/>
      <c r="I717" s="10"/>
    </row>
    <row r="718" spans="3:9" ht="15.75" customHeight="1">
      <c r="C718" s="5"/>
      <c r="D718" s="5"/>
      <c r="E718" s="5"/>
      <c r="F718" s="9"/>
      <c r="I718" s="10"/>
    </row>
    <row r="719" spans="3:9" ht="15.75" customHeight="1">
      <c r="C719" s="5"/>
      <c r="D719" s="5"/>
      <c r="E719" s="5"/>
      <c r="F719" s="9"/>
      <c r="I719" s="10"/>
    </row>
    <row r="720" spans="3:9" ht="15.75" customHeight="1">
      <c r="C720" s="5"/>
      <c r="D720" s="5"/>
      <c r="E720" s="5"/>
      <c r="F720" s="9"/>
      <c r="I720" s="10"/>
    </row>
    <row r="721" spans="3:9" ht="15.75" customHeight="1">
      <c r="C721" s="5"/>
      <c r="D721" s="5"/>
      <c r="E721" s="5"/>
      <c r="F721" s="9"/>
      <c r="I721" s="10"/>
    </row>
    <row r="722" spans="3:9" ht="15.75" customHeight="1">
      <c r="C722" s="5"/>
      <c r="D722" s="5"/>
      <c r="E722" s="5"/>
      <c r="F722" s="9"/>
      <c r="I722" s="10"/>
    </row>
    <row r="723" spans="3:9" ht="15.75" customHeight="1">
      <c r="C723" s="5"/>
      <c r="D723" s="5"/>
      <c r="E723" s="5"/>
      <c r="F723" s="9"/>
      <c r="I723" s="10"/>
    </row>
    <row r="724" spans="3:9" ht="15.75" customHeight="1">
      <c r="C724" s="5"/>
      <c r="D724" s="5"/>
      <c r="E724" s="5"/>
      <c r="F724" s="9"/>
      <c r="I724" s="10"/>
    </row>
    <row r="725" spans="3:9" ht="15.75" customHeight="1">
      <c r="C725" s="5"/>
      <c r="D725" s="5"/>
      <c r="E725" s="5"/>
      <c r="F725" s="9"/>
      <c r="I725" s="10"/>
    </row>
    <row r="726" spans="3:9" ht="15.75" customHeight="1">
      <c r="C726" s="5"/>
      <c r="D726" s="5"/>
      <c r="E726" s="5"/>
      <c r="F726" s="9"/>
      <c r="I726" s="10"/>
    </row>
    <row r="727" spans="3:9" ht="15.75" customHeight="1">
      <c r="C727" s="5"/>
      <c r="D727" s="5"/>
      <c r="E727" s="5"/>
      <c r="F727" s="9"/>
      <c r="I727" s="10"/>
    </row>
    <row r="728" spans="3:9" ht="15.75" customHeight="1">
      <c r="C728" s="5"/>
      <c r="D728" s="5"/>
      <c r="E728" s="5"/>
      <c r="F728" s="9"/>
      <c r="I728" s="10"/>
    </row>
    <row r="729" spans="3:9" ht="15.75" customHeight="1">
      <c r="C729" s="5"/>
      <c r="D729" s="5"/>
      <c r="E729" s="5"/>
      <c r="F729" s="9"/>
      <c r="I729" s="10"/>
    </row>
    <row r="730" spans="3:9" ht="15.75" customHeight="1">
      <c r="C730" s="5"/>
      <c r="D730" s="5"/>
      <c r="E730" s="5"/>
      <c r="F730" s="9"/>
      <c r="I730" s="10"/>
    </row>
    <row r="731" spans="3:9" ht="15.75" customHeight="1">
      <c r="C731" s="5"/>
      <c r="D731" s="5"/>
      <c r="E731" s="5"/>
      <c r="F731" s="9"/>
      <c r="I731" s="10"/>
    </row>
    <row r="732" spans="3:9" ht="15.75" customHeight="1">
      <c r="C732" s="5"/>
      <c r="D732" s="5"/>
      <c r="E732" s="5"/>
      <c r="F732" s="9"/>
      <c r="I732" s="10"/>
    </row>
    <row r="733" spans="3:9" ht="15.75" customHeight="1">
      <c r="C733" s="5"/>
      <c r="D733" s="5"/>
      <c r="E733" s="5"/>
      <c r="F733" s="9"/>
      <c r="I733" s="10"/>
    </row>
    <row r="734" spans="3:9" ht="15.75" customHeight="1">
      <c r="C734" s="5"/>
      <c r="D734" s="5"/>
      <c r="E734" s="5"/>
      <c r="F734" s="9"/>
      <c r="I734" s="10"/>
    </row>
    <row r="735" spans="3:9" ht="15.75" customHeight="1">
      <c r="C735" s="5"/>
      <c r="D735" s="5"/>
      <c r="E735" s="5"/>
      <c r="F735" s="9"/>
      <c r="I735" s="10"/>
    </row>
    <row r="736" spans="3:9" ht="15.75" customHeight="1">
      <c r="C736" s="5"/>
      <c r="D736" s="5"/>
      <c r="E736" s="5"/>
      <c r="F736" s="9"/>
      <c r="I736" s="10"/>
    </row>
    <row r="737" spans="3:9" ht="15.75" customHeight="1">
      <c r="C737" s="5"/>
      <c r="D737" s="5"/>
      <c r="E737" s="5"/>
      <c r="F737" s="9"/>
      <c r="I737" s="10"/>
    </row>
    <row r="738" spans="3:9" ht="15.75" customHeight="1">
      <c r="C738" s="5"/>
      <c r="D738" s="5"/>
      <c r="E738" s="5"/>
      <c r="F738" s="9"/>
      <c r="I738" s="10"/>
    </row>
    <row r="739" spans="3:9" ht="15.75" customHeight="1">
      <c r="C739" s="5"/>
      <c r="D739" s="5"/>
      <c r="E739" s="5"/>
      <c r="F739" s="9"/>
      <c r="I739" s="10"/>
    </row>
    <row r="740" spans="3:9" ht="15.75" customHeight="1">
      <c r="C740" s="5"/>
      <c r="D740" s="5"/>
      <c r="E740" s="5"/>
      <c r="F740" s="9"/>
      <c r="I740" s="10"/>
    </row>
    <row r="741" spans="3:9" ht="15.75" customHeight="1">
      <c r="C741" s="5"/>
      <c r="D741" s="5"/>
      <c r="E741" s="5"/>
      <c r="F741" s="9"/>
      <c r="I741" s="10"/>
    </row>
    <row r="742" spans="3:9" ht="15.75" customHeight="1">
      <c r="C742" s="5"/>
      <c r="D742" s="5"/>
      <c r="E742" s="5"/>
      <c r="F742" s="9"/>
      <c r="I742" s="10"/>
    </row>
    <row r="743" spans="3:9" ht="15.75" customHeight="1">
      <c r="C743" s="5"/>
      <c r="D743" s="5"/>
      <c r="E743" s="5"/>
      <c r="F743" s="9"/>
      <c r="I743" s="10"/>
    </row>
    <row r="744" spans="3:9" ht="15.75" customHeight="1">
      <c r="C744" s="5"/>
      <c r="D744" s="5"/>
      <c r="E744" s="5"/>
      <c r="F744" s="9"/>
      <c r="I744" s="10"/>
    </row>
    <row r="745" spans="3:9" ht="15.75" customHeight="1">
      <c r="C745" s="5"/>
      <c r="D745" s="5"/>
      <c r="E745" s="5"/>
      <c r="F745" s="9"/>
      <c r="I745" s="10"/>
    </row>
    <row r="746" spans="3:9" ht="15.75" customHeight="1">
      <c r="C746" s="5"/>
      <c r="D746" s="5"/>
      <c r="E746" s="5"/>
      <c r="F746" s="9"/>
      <c r="I746" s="10"/>
    </row>
    <row r="747" spans="3:9" ht="15.75" customHeight="1">
      <c r="C747" s="5"/>
      <c r="D747" s="5"/>
      <c r="E747" s="5"/>
      <c r="F747" s="9"/>
      <c r="I747" s="10"/>
    </row>
    <row r="748" spans="3:9" ht="15.75" customHeight="1">
      <c r="C748" s="5"/>
      <c r="D748" s="5"/>
      <c r="E748" s="5"/>
      <c r="F748" s="9"/>
      <c r="I748" s="10"/>
    </row>
    <row r="749" spans="3:9" ht="15.75" customHeight="1">
      <c r="C749" s="5"/>
      <c r="D749" s="5"/>
      <c r="E749" s="5"/>
      <c r="F749" s="9"/>
      <c r="I749" s="10"/>
    </row>
    <row r="750" spans="3:9" ht="15.75" customHeight="1">
      <c r="C750" s="5"/>
      <c r="D750" s="5"/>
      <c r="E750" s="5"/>
      <c r="F750" s="9"/>
      <c r="I750" s="10"/>
    </row>
    <row r="751" spans="3:9" ht="15.75" customHeight="1">
      <c r="C751" s="5"/>
      <c r="D751" s="5"/>
      <c r="E751" s="5"/>
      <c r="F751" s="9"/>
      <c r="I751" s="10"/>
    </row>
    <row r="752" spans="3:9" ht="15.75" customHeight="1">
      <c r="C752" s="5"/>
      <c r="D752" s="5"/>
      <c r="E752" s="5"/>
      <c r="F752" s="9"/>
      <c r="I752" s="10"/>
    </row>
    <row r="753" spans="3:9" ht="15.75" customHeight="1">
      <c r="C753" s="5"/>
      <c r="D753" s="5"/>
      <c r="E753" s="5"/>
      <c r="F753" s="9"/>
      <c r="I753" s="10"/>
    </row>
    <row r="754" spans="3:9" ht="15.75" customHeight="1">
      <c r="C754" s="5"/>
      <c r="D754" s="5"/>
      <c r="E754" s="5"/>
      <c r="F754" s="9"/>
      <c r="I754" s="10"/>
    </row>
    <row r="755" spans="3:9" ht="15.75" customHeight="1">
      <c r="C755" s="5"/>
      <c r="D755" s="5"/>
      <c r="E755" s="5"/>
      <c r="F755" s="9"/>
      <c r="I755" s="10"/>
    </row>
    <row r="756" spans="3:9" ht="15.75" customHeight="1">
      <c r="C756" s="5"/>
      <c r="D756" s="5"/>
      <c r="E756" s="5"/>
      <c r="F756" s="9"/>
      <c r="I756" s="10"/>
    </row>
    <row r="757" spans="3:9" ht="15.75" customHeight="1">
      <c r="C757" s="5"/>
      <c r="D757" s="5"/>
      <c r="E757" s="5"/>
      <c r="F757" s="9"/>
      <c r="I757" s="10"/>
    </row>
    <row r="758" spans="3:9" ht="15.75" customHeight="1">
      <c r="C758" s="5"/>
      <c r="D758" s="5"/>
      <c r="E758" s="5"/>
      <c r="F758" s="9"/>
      <c r="I758" s="10"/>
    </row>
    <row r="759" spans="3:9" ht="15.75" customHeight="1">
      <c r="C759" s="5"/>
      <c r="D759" s="5"/>
      <c r="E759" s="5"/>
      <c r="F759" s="9"/>
      <c r="I759" s="10"/>
    </row>
    <row r="760" spans="3:9" ht="15.75" customHeight="1">
      <c r="C760" s="5"/>
      <c r="D760" s="5"/>
      <c r="E760" s="5"/>
      <c r="F760" s="9"/>
      <c r="I760" s="10"/>
    </row>
    <row r="761" spans="3:9" ht="15.75" customHeight="1">
      <c r="C761" s="5"/>
      <c r="D761" s="5"/>
      <c r="E761" s="5"/>
      <c r="F761" s="9"/>
      <c r="I761" s="10"/>
    </row>
    <row r="762" spans="3:9" ht="15.75" customHeight="1">
      <c r="C762" s="5"/>
      <c r="D762" s="5"/>
      <c r="E762" s="5"/>
      <c r="F762" s="9"/>
      <c r="I762" s="10"/>
    </row>
    <row r="763" spans="3:9" ht="15.75" customHeight="1">
      <c r="C763" s="5"/>
      <c r="D763" s="5"/>
      <c r="E763" s="5"/>
      <c r="F763" s="9"/>
      <c r="I763" s="10"/>
    </row>
    <row r="764" spans="3:9" ht="15.75" customHeight="1">
      <c r="C764" s="5"/>
      <c r="D764" s="5"/>
      <c r="E764" s="5"/>
      <c r="F764" s="9"/>
      <c r="I764" s="10"/>
    </row>
    <row r="765" spans="3:9" ht="15.75" customHeight="1">
      <c r="C765" s="5"/>
      <c r="D765" s="5"/>
      <c r="E765" s="5"/>
      <c r="F765" s="9"/>
      <c r="I765" s="10"/>
    </row>
    <row r="766" spans="3:9" ht="15.75" customHeight="1">
      <c r="C766" s="5"/>
      <c r="D766" s="5"/>
      <c r="E766" s="5"/>
      <c r="F766" s="9"/>
      <c r="I766" s="10"/>
    </row>
    <row r="767" spans="3:9" ht="15.75" customHeight="1">
      <c r="C767" s="5"/>
      <c r="D767" s="5"/>
      <c r="E767" s="5"/>
      <c r="F767" s="9"/>
      <c r="I767" s="10"/>
    </row>
    <row r="768" spans="3:9" ht="15.75" customHeight="1">
      <c r="C768" s="5"/>
      <c r="D768" s="5"/>
      <c r="E768" s="5"/>
      <c r="F768" s="9"/>
      <c r="I768" s="10"/>
    </row>
    <row r="769" spans="3:9" ht="15.75" customHeight="1">
      <c r="C769" s="5"/>
      <c r="D769" s="5"/>
      <c r="E769" s="5"/>
      <c r="F769" s="9"/>
      <c r="I769" s="10"/>
    </row>
    <row r="770" spans="3:9" ht="15.75" customHeight="1">
      <c r="C770" s="5"/>
      <c r="D770" s="5"/>
      <c r="E770" s="5"/>
      <c r="F770" s="9"/>
      <c r="I770" s="10"/>
    </row>
    <row r="771" spans="3:9" ht="15.75" customHeight="1">
      <c r="C771" s="5"/>
      <c r="D771" s="5"/>
      <c r="E771" s="5"/>
      <c r="F771" s="9"/>
      <c r="I771" s="10"/>
    </row>
    <row r="772" spans="3:9" ht="15.75" customHeight="1">
      <c r="C772" s="5"/>
      <c r="D772" s="5"/>
      <c r="E772" s="5"/>
      <c r="F772" s="9"/>
      <c r="I772" s="10"/>
    </row>
    <row r="773" spans="3:9" ht="15.75" customHeight="1">
      <c r="C773" s="5"/>
      <c r="D773" s="5"/>
      <c r="E773" s="5"/>
      <c r="F773" s="9"/>
      <c r="I773" s="10"/>
    </row>
    <row r="774" spans="3:9" ht="15.75" customHeight="1">
      <c r="C774" s="5"/>
      <c r="D774" s="5"/>
      <c r="E774" s="5"/>
      <c r="F774" s="9"/>
      <c r="I774" s="10"/>
    </row>
    <row r="775" spans="3:9" ht="15.75" customHeight="1">
      <c r="C775" s="5"/>
      <c r="D775" s="5"/>
      <c r="E775" s="5"/>
      <c r="F775" s="9"/>
      <c r="I775" s="10"/>
    </row>
    <row r="776" spans="3:9" ht="15.75" customHeight="1">
      <c r="C776" s="5"/>
      <c r="D776" s="5"/>
      <c r="E776" s="5"/>
      <c r="F776" s="9"/>
      <c r="I776" s="10"/>
    </row>
    <row r="777" spans="3:9" ht="15.75" customHeight="1">
      <c r="C777" s="5"/>
      <c r="D777" s="5"/>
      <c r="E777" s="5"/>
      <c r="F777" s="9"/>
      <c r="I777" s="10"/>
    </row>
    <row r="778" spans="3:9" ht="15.75" customHeight="1">
      <c r="C778" s="5"/>
      <c r="D778" s="5"/>
      <c r="E778" s="5"/>
      <c r="F778" s="9"/>
      <c r="I778" s="10"/>
    </row>
    <row r="779" spans="3:9" ht="15.75" customHeight="1">
      <c r="C779" s="5"/>
      <c r="D779" s="5"/>
      <c r="E779" s="5"/>
      <c r="F779" s="9"/>
      <c r="I779" s="10"/>
    </row>
    <row r="780" spans="3:9" ht="15.75" customHeight="1">
      <c r="C780" s="5"/>
      <c r="D780" s="5"/>
      <c r="E780" s="5"/>
      <c r="F780" s="9"/>
      <c r="I780" s="10"/>
    </row>
    <row r="781" spans="3:9" ht="15.75" customHeight="1">
      <c r="C781" s="5"/>
      <c r="D781" s="5"/>
      <c r="E781" s="5"/>
      <c r="F781" s="9"/>
      <c r="I781" s="10"/>
    </row>
    <row r="782" spans="3:9" ht="15.75" customHeight="1">
      <c r="C782" s="5"/>
      <c r="D782" s="5"/>
      <c r="E782" s="5"/>
      <c r="F782" s="9"/>
      <c r="I782" s="10"/>
    </row>
    <row r="783" spans="3:9" ht="15.75" customHeight="1">
      <c r="C783" s="5"/>
      <c r="D783" s="5"/>
      <c r="E783" s="5"/>
      <c r="F783" s="9"/>
      <c r="I783" s="10"/>
    </row>
    <row r="784" spans="3:9" ht="15.75" customHeight="1">
      <c r="C784" s="5"/>
      <c r="D784" s="5"/>
      <c r="E784" s="5"/>
      <c r="F784" s="9"/>
      <c r="I784" s="10"/>
    </row>
    <row r="785" spans="3:9" ht="15.75" customHeight="1">
      <c r="C785" s="5"/>
      <c r="D785" s="5"/>
      <c r="E785" s="5"/>
      <c r="F785" s="9"/>
      <c r="I785" s="10"/>
    </row>
    <row r="786" spans="3:9" ht="15.75" customHeight="1">
      <c r="C786" s="5"/>
      <c r="D786" s="5"/>
      <c r="E786" s="5"/>
      <c r="F786" s="9"/>
      <c r="I786" s="10"/>
    </row>
    <row r="787" spans="3:9" ht="15.75" customHeight="1">
      <c r="C787" s="5"/>
      <c r="D787" s="5"/>
      <c r="E787" s="5"/>
      <c r="F787" s="9"/>
      <c r="I787" s="10"/>
    </row>
    <row r="788" spans="3:9" ht="15.75" customHeight="1">
      <c r="C788" s="5"/>
      <c r="D788" s="5"/>
      <c r="E788" s="5"/>
      <c r="F788" s="9"/>
      <c r="I788" s="10"/>
    </row>
    <row r="789" spans="3:9" ht="15.75" customHeight="1">
      <c r="C789" s="5"/>
      <c r="D789" s="5"/>
      <c r="E789" s="5"/>
      <c r="F789" s="9"/>
      <c r="I789" s="10"/>
    </row>
    <row r="790" spans="3:9" ht="15.75" customHeight="1">
      <c r="C790" s="5"/>
      <c r="D790" s="5"/>
      <c r="E790" s="5"/>
      <c r="F790" s="9"/>
      <c r="I790" s="10"/>
    </row>
    <row r="791" spans="3:9" ht="15.75" customHeight="1">
      <c r="C791" s="5"/>
      <c r="D791" s="5"/>
      <c r="E791" s="5"/>
      <c r="F791" s="9"/>
      <c r="I791" s="10"/>
    </row>
    <row r="792" spans="3:9" ht="15.75" customHeight="1">
      <c r="C792" s="5"/>
      <c r="D792" s="5"/>
      <c r="E792" s="5"/>
      <c r="F792" s="9"/>
      <c r="I792" s="10"/>
    </row>
    <row r="793" spans="3:9" ht="15.75" customHeight="1">
      <c r="C793" s="5"/>
      <c r="D793" s="5"/>
      <c r="E793" s="5"/>
      <c r="F793" s="9"/>
      <c r="I793" s="10"/>
    </row>
    <row r="794" spans="3:9" ht="15.75" customHeight="1">
      <c r="C794" s="5"/>
      <c r="D794" s="5"/>
      <c r="E794" s="5"/>
      <c r="F794" s="9"/>
      <c r="I794" s="10"/>
    </row>
    <row r="795" spans="3:9" ht="15.75" customHeight="1">
      <c r="C795" s="5"/>
      <c r="D795" s="5"/>
      <c r="E795" s="5"/>
      <c r="F795" s="9"/>
      <c r="I795" s="10"/>
    </row>
    <row r="796" spans="3:9" ht="15.75" customHeight="1">
      <c r="C796" s="5"/>
      <c r="D796" s="5"/>
      <c r="E796" s="5"/>
      <c r="F796" s="9"/>
      <c r="I796" s="10"/>
    </row>
    <row r="797" spans="3:9" ht="15.75" customHeight="1">
      <c r="C797" s="5"/>
      <c r="D797" s="5"/>
      <c r="E797" s="5"/>
      <c r="F797" s="9"/>
      <c r="I797" s="10"/>
    </row>
    <row r="798" spans="3:9" ht="15.75" customHeight="1">
      <c r="C798" s="5"/>
      <c r="D798" s="5"/>
      <c r="E798" s="5"/>
      <c r="F798" s="9"/>
      <c r="I798" s="10"/>
    </row>
    <row r="799" spans="3:9" ht="15.75" customHeight="1">
      <c r="C799" s="5"/>
      <c r="D799" s="5"/>
      <c r="E799" s="5"/>
      <c r="F799" s="9"/>
      <c r="I799" s="10"/>
    </row>
    <row r="800" spans="3:9" ht="15.75" customHeight="1">
      <c r="C800" s="5"/>
      <c r="D800" s="5"/>
      <c r="E800" s="5"/>
      <c r="F800" s="9"/>
      <c r="I800" s="10"/>
    </row>
    <row r="801" spans="3:9" ht="15.75" customHeight="1">
      <c r="C801" s="5"/>
      <c r="D801" s="5"/>
      <c r="E801" s="5"/>
      <c r="F801" s="9"/>
      <c r="I801" s="10"/>
    </row>
    <row r="802" spans="3:9" ht="15.75" customHeight="1">
      <c r="C802" s="5"/>
      <c r="D802" s="5"/>
      <c r="E802" s="5"/>
      <c r="F802" s="9"/>
      <c r="I802" s="10"/>
    </row>
    <row r="803" spans="3:9" ht="15.75" customHeight="1">
      <c r="C803" s="5"/>
      <c r="D803" s="5"/>
      <c r="E803" s="5"/>
      <c r="F803" s="9"/>
      <c r="I803" s="10"/>
    </row>
    <row r="804" spans="3:9" ht="15.75" customHeight="1">
      <c r="C804" s="5"/>
      <c r="D804" s="5"/>
      <c r="E804" s="5"/>
      <c r="F804" s="9"/>
      <c r="I804" s="10"/>
    </row>
    <row r="805" spans="3:9" ht="15.75" customHeight="1">
      <c r="C805" s="5"/>
      <c r="D805" s="5"/>
      <c r="E805" s="5"/>
      <c r="F805" s="9"/>
      <c r="I805" s="10"/>
    </row>
    <row r="806" spans="3:9" ht="15.75" customHeight="1">
      <c r="C806" s="5"/>
      <c r="D806" s="5"/>
      <c r="E806" s="5"/>
      <c r="F806" s="9"/>
      <c r="I806" s="10"/>
    </row>
    <row r="807" spans="3:9" ht="15.75" customHeight="1">
      <c r="C807" s="5"/>
      <c r="D807" s="5"/>
      <c r="E807" s="5"/>
      <c r="F807" s="9"/>
      <c r="I807" s="10"/>
    </row>
    <row r="808" spans="3:9" ht="15.75" customHeight="1">
      <c r="C808" s="5"/>
      <c r="D808" s="5"/>
      <c r="E808" s="5"/>
      <c r="F808" s="9"/>
      <c r="I808" s="10"/>
    </row>
    <row r="809" spans="3:9" ht="15.75" customHeight="1">
      <c r="C809" s="5"/>
      <c r="D809" s="5"/>
      <c r="E809" s="5"/>
      <c r="F809" s="9"/>
      <c r="I809" s="10"/>
    </row>
    <row r="810" spans="3:9" ht="15.75" customHeight="1">
      <c r="C810" s="5"/>
      <c r="D810" s="5"/>
      <c r="E810" s="5"/>
      <c r="F810" s="9"/>
      <c r="I810" s="10"/>
    </row>
    <row r="811" spans="3:9" ht="15.75" customHeight="1">
      <c r="C811" s="5"/>
      <c r="D811" s="5"/>
      <c r="E811" s="5"/>
      <c r="F811" s="9"/>
      <c r="I811" s="10"/>
    </row>
    <row r="812" spans="3:9" ht="15.75" customHeight="1">
      <c r="C812" s="5"/>
      <c r="D812" s="5"/>
      <c r="E812" s="5"/>
      <c r="F812" s="9"/>
      <c r="I812" s="10"/>
    </row>
    <row r="813" spans="3:9" ht="15.75" customHeight="1">
      <c r="C813" s="5"/>
      <c r="D813" s="5"/>
      <c r="E813" s="5"/>
      <c r="F813" s="9"/>
      <c r="I813" s="10"/>
    </row>
    <row r="814" spans="3:9" ht="15.75" customHeight="1">
      <c r="C814" s="5"/>
      <c r="D814" s="5"/>
      <c r="E814" s="5"/>
      <c r="F814" s="9"/>
      <c r="I814" s="10"/>
    </row>
    <row r="815" spans="3:9" ht="15.75" customHeight="1">
      <c r="C815" s="5"/>
      <c r="D815" s="5"/>
      <c r="E815" s="5"/>
      <c r="F815" s="9"/>
      <c r="I815" s="10"/>
    </row>
    <row r="816" spans="3:9" ht="15.75" customHeight="1">
      <c r="C816" s="5"/>
      <c r="D816" s="5"/>
      <c r="E816" s="5"/>
      <c r="F816" s="9"/>
      <c r="I816" s="10"/>
    </row>
    <row r="817" spans="3:9" ht="15.75" customHeight="1">
      <c r="C817" s="5"/>
      <c r="D817" s="5"/>
      <c r="E817" s="5"/>
      <c r="F817" s="9"/>
      <c r="I817" s="10"/>
    </row>
    <row r="818" spans="3:9" ht="15.75" customHeight="1">
      <c r="C818" s="5"/>
      <c r="D818" s="5"/>
      <c r="E818" s="5"/>
      <c r="F818" s="9"/>
      <c r="I818" s="10"/>
    </row>
    <row r="819" spans="3:9" ht="15.75" customHeight="1">
      <c r="C819" s="5"/>
      <c r="D819" s="5"/>
      <c r="E819" s="5"/>
      <c r="F819" s="9"/>
      <c r="I819" s="10"/>
    </row>
    <row r="820" spans="3:9" ht="15.75" customHeight="1">
      <c r="C820" s="5"/>
      <c r="D820" s="5"/>
      <c r="E820" s="5"/>
      <c r="F820" s="9"/>
      <c r="I820" s="10"/>
    </row>
    <row r="821" spans="3:9" ht="15.75" customHeight="1">
      <c r="C821" s="5"/>
      <c r="D821" s="5"/>
      <c r="E821" s="5"/>
      <c r="F821" s="9"/>
      <c r="I821" s="10"/>
    </row>
    <row r="822" spans="3:9" ht="15.75" customHeight="1">
      <c r="C822" s="5"/>
      <c r="D822" s="5"/>
      <c r="E822" s="5"/>
      <c r="F822" s="9"/>
      <c r="I822" s="10"/>
    </row>
    <row r="823" spans="3:9" ht="15.75" customHeight="1">
      <c r="C823" s="5"/>
      <c r="D823" s="5"/>
      <c r="E823" s="5"/>
      <c r="F823" s="9"/>
      <c r="I823" s="10"/>
    </row>
    <row r="824" spans="3:9" ht="15.75" customHeight="1">
      <c r="C824" s="5"/>
      <c r="D824" s="5"/>
      <c r="E824" s="5"/>
      <c r="F824" s="9"/>
      <c r="I824" s="10"/>
    </row>
    <row r="825" spans="3:9" ht="15.75" customHeight="1">
      <c r="C825" s="5"/>
      <c r="D825" s="5"/>
      <c r="E825" s="5"/>
      <c r="F825" s="9"/>
      <c r="I825" s="10"/>
    </row>
    <row r="826" spans="3:9" ht="15.75" customHeight="1">
      <c r="C826" s="5"/>
      <c r="D826" s="5"/>
      <c r="E826" s="5"/>
      <c r="F826" s="9"/>
      <c r="I826" s="10"/>
    </row>
    <row r="827" spans="3:9" ht="15.75" customHeight="1">
      <c r="C827" s="5"/>
      <c r="D827" s="5"/>
      <c r="E827" s="5"/>
      <c r="F827" s="9"/>
      <c r="I827" s="10"/>
    </row>
    <row r="828" spans="3:9" ht="15.75" customHeight="1">
      <c r="C828" s="5"/>
      <c r="D828" s="5"/>
      <c r="E828" s="5"/>
      <c r="F828" s="9"/>
      <c r="I828" s="10"/>
    </row>
    <row r="829" spans="3:9" ht="15.75" customHeight="1">
      <c r="C829" s="5"/>
      <c r="D829" s="5"/>
      <c r="E829" s="5"/>
      <c r="F829" s="9"/>
      <c r="I829" s="10"/>
    </row>
    <row r="830" spans="3:9" ht="15.75" customHeight="1">
      <c r="C830" s="5"/>
      <c r="D830" s="5"/>
      <c r="E830" s="5"/>
      <c r="F830" s="9"/>
      <c r="I830" s="10"/>
    </row>
    <row r="831" spans="3:9" ht="15.75" customHeight="1">
      <c r="C831" s="5"/>
      <c r="D831" s="5"/>
      <c r="E831" s="5"/>
      <c r="F831" s="9"/>
      <c r="I831" s="10"/>
    </row>
    <row r="832" spans="3:9" ht="15.75" customHeight="1">
      <c r="C832" s="5"/>
      <c r="D832" s="5"/>
      <c r="E832" s="5"/>
      <c r="F832" s="9"/>
      <c r="I832" s="10"/>
    </row>
    <row r="833" spans="3:9" ht="15.75" customHeight="1">
      <c r="C833" s="5"/>
      <c r="D833" s="5"/>
      <c r="E833" s="5"/>
      <c r="F833" s="9"/>
      <c r="I833" s="10"/>
    </row>
    <row r="834" spans="3:9" ht="15.75" customHeight="1">
      <c r="C834" s="5"/>
      <c r="D834" s="5"/>
      <c r="E834" s="5"/>
      <c r="F834" s="9"/>
      <c r="I834" s="10"/>
    </row>
    <row r="835" spans="3:9" ht="15.75" customHeight="1">
      <c r="C835" s="5"/>
      <c r="D835" s="5"/>
      <c r="E835" s="5"/>
      <c r="F835" s="9"/>
      <c r="I835" s="10"/>
    </row>
    <row r="836" spans="3:9" ht="15.75" customHeight="1">
      <c r="C836" s="5"/>
      <c r="D836" s="5"/>
      <c r="E836" s="5"/>
      <c r="F836" s="9"/>
      <c r="I836" s="10"/>
    </row>
    <row r="837" spans="3:9" ht="15.75" customHeight="1">
      <c r="C837" s="5"/>
      <c r="D837" s="5"/>
      <c r="E837" s="5"/>
      <c r="F837" s="9"/>
      <c r="I837" s="10"/>
    </row>
    <row r="838" spans="3:9" ht="15.75" customHeight="1">
      <c r="C838" s="5"/>
      <c r="D838" s="5"/>
      <c r="E838" s="5"/>
      <c r="F838" s="9"/>
      <c r="I838" s="10"/>
    </row>
    <row r="839" spans="3:9" ht="15.75" customHeight="1">
      <c r="C839" s="5"/>
      <c r="D839" s="5"/>
      <c r="E839" s="5"/>
      <c r="F839" s="9"/>
      <c r="I839" s="10"/>
    </row>
    <row r="840" spans="3:9" ht="15.75" customHeight="1">
      <c r="C840" s="5"/>
      <c r="D840" s="5"/>
      <c r="E840" s="5"/>
      <c r="F840" s="9"/>
      <c r="I840" s="10"/>
    </row>
    <row r="841" spans="3:9" ht="15.75" customHeight="1">
      <c r="C841" s="5"/>
      <c r="D841" s="5"/>
      <c r="E841" s="5"/>
      <c r="F841" s="9"/>
      <c r="I841" s="10"/>
    </row>
    <row r="842" spans="3:9" ht="15.75" customHeight="1">
      <c r="C842" s="5"/>
      <c r="D842" s="5"/>
      <c r="E842" s="5"/>
      <c r="F842" s="9"/>
      <c r="I842" s="10"/>
    </row>
    <row r="843" spans="3:9" ht="15.75" customHeight="1">
      <c r="C843" s="5"/>
      <c r="D843" s="5"/>
      <c r="E843" s="5"/>
      <c r="F843" s="9"/>
      <c r="I843" s="10"/>
    </row>
    <row r="844" spans="3:9" ht="15.75" customHeight="1">
      <c r="C844" s="5"/>
      <c r="D844" s="5"/>
      <c r="E844" s="5"/>
      <c r="F844" s="9"/>
      <c r="I844" s="10"/>
    </row>
    <row r="845" spans="3:9" ht="15.75" customHeight="1">
      <c r="C845" s="5"/>
      <c r="D845" s="5"/>
      <c r="E845" s="5"/>
      <c r="F845" s="9"/>
      <c r="I845" s="10"/>
    </row>
    <row r="846" spans="3:9" ht="15.75" customHeight="1">
      <c r="C846" s="5"/>
      <c r="D846" s="5"/>
      <c r="E846" s="5"/>
      <c r="F846" s="9"/>
      <c r="I846" s="10"/>
    </row>
    <row r="847" spans="3:9" ht="15.75" customHeight="1">
      <c r="C847" s="5"/>
      <c r="D847" s="5"/>
      <c r="E847" s="5"/>
      <c r="F847" s="9"/>
      <c r="I847" s="10"/>
    </row>
    <row r="848" spans="3:9" ht="15.75" customHeight="1">
      <c r="C848" s="5"/>
      <c r="D848" s="5"/>
      <c r="E848" s="5"/>
      <c r="F848" s="9"/>
      <c r="I848" s="10"/>
    </row>
    <row r="849" spans="3:9" ht="15.75" customHeight="1">
      <c r="C849" s="5"/>
      <c r="D849" s="5"/>
      <c r="E849" s="5"/>
      <c r="F849" s="9"/>
      <c r="I849" s="10"/>
    </row>
    <row r="850" spans="3:9" ht="15.75" customHeight="1">
      <c r="C850" s="5"/>
      <c r="D850" s="5"/>
      <c r="E850" s="5"/>
      <c r="F850" s="9"/>
      <c r="I850" s="10"/>
    </row>
    <row r="851" spans="3:9" ht="15.75" customHeight="1">
      <c r="C851" s="5"/>
      <c r="D851" s="5"/>
      <c r="E851" s="5"/>
      <c r="F851" s="9"/>
      <c r="I851" s="10"/>
    </row>
    <row r="852" spans="3:9" ht="15.75" customHeight="1">
      <c r="C852" s="5"/>
      <c r="D852" s="5"/>
      <c r="E852" s="5"/>
      <c r="F852" s="9"/>
      <c r="I852" s="10"/>
    </row>
    <row r="853" spans="3:9" ht="15.75" customHeight="1">
      <c r="C853" s="5"/>
      <c r="D853" s="5"/>
      <c r="E853" s="5"/>
      <c r="F853" s="9"/>
      <c r="I853" s="10"/>
    </row>
    <row r="854" spans="3:9" ht="15.75" customHeight="1">
      <c r="C854" s="5"/>
      <c r="D854" s="5"/>
      <c r="E854" s="5"/>
      <c r="F854" s="9"/>
      <c r="I854" s="10"/>
    </row>
    <row r="855" spans="3:9" ht="15.75" customHeight="1">
      <c r="C855" s="5"/>
      <c r="D855" s="5"/>
      <c r="E855" s="5"/>
      <c r="F855" s="9"/>
      <c r="I855" s="10"/>
    </row>
    <row r="856" spans="3:9" ht="15.75" customHeight="1">
      <c r="C856" s="5"/>
      <c r="D856" s="5"/>
      <c r="E856" s="5"/>
      <c r="F856" s="9"/>
      <c r="I856" s="10"/>
    </row>
    <row r="857" spans="3:9" ht="15.75" customHeight="1">
      <c r="C857" s="5"/>
      <c r="D857" s="5"/>
      <c r="E857" s="5"/>
      <c r="F857" s="9"/>
      <c r="I857" s="10"/>
    </row>
    <row r="858" spans="3:9" ht="15.75" customHeight="1">
      <c r="C858" s="5"/>
      <c r="D858" s="5"/>
      <c r="E858" s="5"/>
      <c r="F858" s="9"/>
      <c r="I858" s="10"/>
    </row>
    <row r="859" spans="3:9" ht="15.75" customHeight="1">
      <c r="C859" s="5"/>
      <c r="D859" s="5"/>
      <c r="E859" s="5"/>
      <c r="F859" s="9"/>
      <c r="I859" s="10"/>
    </row>
    <row r="860" spans="3:9" ht="15.75" customHeight="1">
      <c r="C860" s="5"/>
      <c r="D860" s="5"/>
      <c r="E860" s="5"/>
      <c r="F860" s="9"/>
      <c r="I860" s="10"/>
    </row>
    <row r="861" spans="3:9" ht="15.75" customHeight="1">
      <c r="C861" s="5"/>
      <c r="D861" s="5"/>
      <c r="E861" s="5"/>
      <c r="F861" s="9"/>
      <c r="I861" s="10"/>
    </row>
    <row r="862" spans="3:9" ht="15.75" customHeight="1">
      <c r="C862" s="5"/>
      <c r="D862" s="5"/>
      <c r="E862" s="5"/>
      <c r="F862" s="9"/>
      <c r="I862" s="10"/>
    </row>
    <row r="863" spans="3:9" ht="15.75" customHeight="1">
      <c r="C863" s="5"/>
      <c r="D863" s="5"/>
      <c r="E863" s="5"/>
      <c r="F863" s="9"/>
      <c r="I863" s="10"/>
    </row>
    <row r="864" spans="3:9" ht="15.75" customHeight="1">
      <c r="C864" s="5"/>
      <c r="D864" s="5"/>
      <c r="E864" s="5"/>
      <c r="F864" s="9"/>
      <c r="I864" s="10"/>
    </row>
    <row r="865" spans="3:9" ht="15.75" customHeight="1">
      <c r="C865" s="5"/>
      <c r="D865" s="5"/>
      <c r="E865" s="5"/>
      <c r="F865" s="9"/>
      <c r="I865" s="10"/>
    </row>
    <row r="866" spans="3:9" ht="15.75" customHeight="1">
      <c r="C866" s="5"/>
      <c r="D866" s="5"/>
      <c r="E866" s="5"/>
      <c r="F866" s="9"/>
      <c r="I866" s="10"/>
    </row>
    <row r="867" spans="3:9" ht="15.75" customHeight="1">
      <c r="C867" s="5"/>
      <c r="D867" s="5"/>
      <c r="E867" s="5"/>
      <c r="F867" s="9"/>
      <c r="I867" s="10"/>
    </row>
    <row r="868" spans="3:9" ht="15.75" customHeight="1">
      <c r="C868" s="5"/>
      <c r="D868" s="5"/>
      <c r="E868" s="5"/>
      <c r="F868" s="9"/>
      <c r="I868" s="10"/>
    </row>
    <row r="869" spans="3:9" ht="15.75" customHeight="1">
      <c r="C869" s="5"/>
      <c r="D869" s="5"/>
      <c r="E869" s="5"/>
      <c r="F869" s="9"/>
      <c r="I869" s="10"/>
    </row>
    <row r="870" spans="3:9" ht="15.75" customHeight="1">
      <c r="C870" s="5"/>
      <c r="D870" s="5"/>
      <c r="E870" s="5"/>
      <c r="F870" s="9"/>
      <c r="I870" s="10"/>
    </row>
    <row r="871" spans="3:9" ht="15.75" customHeight="1">
      <c r="C871" s="5"/>
      <c r="D871" s="5"/>
      <c r="E871" s="5"/>
      <c r="F871" s="9"/>
      <c r="I871" s="10"/>
    </row>
    <row r="872" spans="3:9" ht="15.75" customHeight="1">
      <c r="C872" s="5"/>
      <c r="D872" s="5"/>
      <c r="E872" s="5"/>
      <c r="F872" s="9"/>
      <c r="I872" s="10"/>
    </row>
    <row r="873" spans="3:9" ht="15.75" customHeight="1">
      <c r="C873" s="5"/>
      <c r="D873" s="5"/>
      <c r="E873" s="5"/>
      <c r="F873" s="9"/>
      <c r="I873" s="10"/>
    </row>
    <row r="874" spans="3:9" ht="15.75" customHeight="1">
      <c r="C874" s="5"/>
      <c r="D874" s="5"/>
      <c r="E874" s="5"/>
      <c r="F874" s="9"/>
      <c r="I874" s="10"/>
    </row>
    <row r="875" spans="3:9" ht="15.75" customHeight="1">
      <c r="C875" s="5"/>
      <c r="D875" s="5"/>
      <c r="E875" s="5"/>
      <c r="F875" s="9"/>
      <c r="I875" s="10"/>
    </row>
    <row r="876" spans="3:9" ht="15.75" customHeight="1">
      <c r="C876" s="5"/>
      <c r="D876" s="5"/>
      <c r="E876" s="5"/>
      <c r="F876" s="9"/>
      <c r="I876" s="10"/>
    </row>
    <row r="877" spans="3:9" ht="15.75" customHeight="1">
      <c r="C877" s="5"/>
      <c r="D877" s="5"/>
      <c r="E877" s="5"/>
      <c r="F877" s="9"/>
      <c r="I877" s="10"/>
    </row>
    <row r="878" spans="3:9" ht="15.75" customHeight="1">
      <c r="C878" s="5"/>
      <c r="D878" s="5"/>
      <c r="E878" s="5"/>
      <c r="F878" s="9"/>
      <c r="I878" s="10"/>
    </row>
    <row r="879" spans="3:9" ht="15.75" customHeight="1">
      <c r="C879" s="5"/>
      <c r="D879" s="5"/>
      <c r="E879" s="5"/>
      <c r="F879" s="9"/>
      <c r="I879" s="10"/>
    </row>
    <row r="880" spans="3:9" ht="15.75" customHeight="1">
      <c r="C880" s="5"/>
      <c r="D880" s="5"/>
      <c r="E880" s="5"/>
      <c r="F880" s="9"/>
      <c r="I880" s="10"/>
    </row>
    <row r="881" spans="3:9" ht="15.75" customHeight="1">
      <c r="C881" s="5"/>
      <c r="D881" s="5"/>
      <c r="E881" s="5"/>
      <c r="F881" s="9"/>
      <c r="I881" s="10"/>
    </row>
    <row r="882" spans="3:9" ht="15.75" customHeight="1">
      <c r="C882" s="5"/>
      <c r="D882" s="5"/>
      <c r="E882" s="5"/>
      <c r="F882" s="9"/>
      <c r="I882" s="10"/>
    </row>
    <row r="883" spans="3:9" ht="15.75" customHeight="1">
      <c r="C883" s="5"/>
      <c r="D883" s="5"/>
      <c r="E883" s="5"/>
      <c r="F883" s="9"/>
      <c r="I883" s="10"/>
    </row>
    <row r="884" spans="3:9" ht="15.75" customHeight="1">
      <c r="C884" s="5"/>
      <c r="D884" s="5"/>
      <c r="E884" s="5"/>
      <c r="F884" s="9"/>
      <c r="I884" s="10"/>
    </row>
    <row r="885" spans="3:9" ht="15.75" customHeight="1">
      <c r="C885" s="5"/>
      <c r="D885" s="5"/>
      <c r="E885" s="5"/>
      <c r="F885" s="9"/>
      <c r="I885" s="10"/>
    </row>
    <row r="886" spans="3:9" ht="15.75" customHeight="1">
      <c r="C886" s="5"/>
      <c r="D886" s="5"/>
      <c r="E886" s="5"/>
      <c r="F886" s="9"/>
      <c r="I886" s="10"/>
    </row>
    <row r="887" spans="3:9" ht="15.75" customHeight="1">
      <c r="C887" s="5"/>
      <c r="D887" s="5"/>
      <c r="E887" s="5"/>
      <c r="F887" s="9"/>
      <c r="I887" s="10"/>
    </row>
    <row r="888" spans="3:9" ht="15.75" customHeight="1">
      <c r="C888" s="5"/>
      <c r="D888" s="5"/>
      <c r="E888" s="5"/>
      <c r="F888" s="9"/>
      <c r="I888" s="10"/>
    </row>
    <row r="889" spans="3:9" ht="15.75" customHeight="1">
      <c r="C889" s="5"/>
      <c r="D889" s="5"/>
      <c r="E889" s="5"/>
      <c r="F889" s="9"/>
      <c r="I889" s="10"/>
    </row>
    <row r="890" spans="3:9" ht="15.75" customHeight="1">
      <c r="C890" s="5"/>
      <c r="D890" s="5"/>
      <c r="E890" s="5"/>
      <c r="F890" s="9"/>
      <c r="I890" s="10"/>
    </row>
    <row r="891" spans="3:9" ht="15.75" customHeight="1">
      <c r="C891" s="5"/>
      <c r="D891" s="5"/>
      <c r="E891" s="5"/>
      <c r="F891" s="9"/>
      <c r="I891" s="10"/>
    </row>
    <row r="892" spans="3:9" ht="15.75" customHeight="1">
      <c r="C892" s="5"/>
      <c r="D892" s="5"/>
      <c r="E892" s="5"/>
      <c r="F892" s="9"/>
      <c r="I892" s="10"/>
    </row>
    <row r="893" spans="3:9" ht="15.75" customHeight="1">
      <c r="C893" s="5"/>
      <c r="D893" s="5"/>
      <c r="E893" s="5"/>
      <c r="F893" s="9"/>
      <c r="I893" s="10"/>
    </row>
    <row r="894" spans="3:9" ht="15.75" customHeight="1">
      <c r="C894" s="5"/>
      <c r="D894" s="5"/>
      <c r="E894" s="5"/>
      <c r="F894" s="9"/>
      <c r="I894" s="10"/>
    </row>
    <row r="895" spans="3:9" ht="15.75" customHeight="1">
      <c r="C895" s="5"/>
      <c r="D895" s="5"/>
      <c r="E895" s="5"/>
      <c r="F895" s="9"/>
      <c r="I895" s="10"/>
    </row>
    <row r="896" spans="3:9" ht="15.75" customHeight="1">
      <c r="C896" s="5"/>
      <c r="D896" s="5"/>
      <c r="E896" s="5"/>
      <c r="F896" s="9"/>
      <c r="I896" s="10"/>
    </row>
    <row r="897" spans="3:9" ht="15.75" customHeight="1">
      <c r="C897" s="5"/>
      <c r="D897" s="5"/>
      <c r="E897" s="5"/>
      <c r="F897" s="9"/>
      <c r="I897" s="10"/>
    </row>
    <row r="898" spans="3:9" ht="15.75" customHeight="1">
      <c r="C898" s="5"/>
      <c r="D898" s="5"/>
      <c r="E898" s="5"/>
      <c r="F898" s="9"/>
      <c r="I898" s="10"/>
    </row>
    <row r="899" spans="3:9" ht="15.75" customHeight="1">
      <c r="C899" s="5"/>
      <c r="D899" s="5"/>
      <c r="E899" s="5"/>
      <c r="F899" s="9"/>
      <c r="I899" s="10"/>
    </row>
    <row r="900" spans="3:9" ht="15.75" customHeight="1">
      <c r="C900" s="5"/>
      <c r="D900" s="5"/>
      <c r="E900" s="5"/>
      <c r="F900" s="9"/>
      <c r="I900" s="10"/>
    </row>
    <row r="901" spans="3:9" ht="15.75" customHeight="1">
      <c r="C901" s="5"/>
      <c r="D901" s="5"/>
      <c r="E901" s="5"/>
      <c r="F901" s="9"/>
      <c r="I901" s="10"/>
    </row>
    <row r="902" spans="3:9" ht="15.75" customHeight="1">
      <c r="C902" s="5"/>
      <c r="D902" s="5"/>
      <c r="E902" s="5"/>
      <c r="F902" s="9"/>
      <c r="I902" s="10"/>
    </row>
    <row r="903" spans="3:9" ht="15.75" customHeight="1">
      <c r="C903" s="5"/>
      <c r="D903" s="5"/>
      <c r="E903" s="5"/>
      <c r="F903" s="9"/>
      <c r="I903" s="10"/>
    </row>
    <row r="904" spans="3:9" ht="15.75" customHeight="1">
      <c r="C904" s="5"/>
      <c r="D904" s="5"/>
      <c r="E904" s="5"/>
      <c r="F904" s="9"/>
      <c r="I904" s="10"/>
    </row>
    <row r="905" spans="3:9" ht="15.75" customHeight="1">
      <c r="C905" s="5"/>
      <c r="D905" s="5"/>
      <c r="E905" s="5"/>
      <c r="F905" s="9"/>
      <c r="I905" s="10"/>
    </row>
    <row r="906" spans="3:9" ht="15.75" customHeight="1">
      <c r="C906" s="5"/>
      <c r="D906" s="5"/>
      <c r="E906" s="5"/>
      <c r="F906" s="9"/>
      <c r="I906" s="10"/>
    </row>
    <row r="907" spans="3:9" ht="15.75" customHeight="1">
      <c r="C907" s="5"/>
      <c r="D907" s="5"/>
      <c r="E907" s="5"/>
      <c r="F907" s="9"/>
      <c r="I907" s="10"/>
    </row>
    <row r="908" spans="3:9" ht="15.75" customHeight="1">
      <c r="C908" s="5"/>
      <c r="D908" s="5"/>
      <c r="E908" s="5"/>
      <c r="F908" s="9"/>
      <c r="I908" s="10"/>
    </row>
    <row r="909" spans="3:9" ht="15.75" customHeight="1">
      <c r="C909" s="5"/>
      <c r="D909" s="5"/>
      <c r="E909" s="5"/>
      <c r="F909" s="9"/>
      <c r="I909" s="10"/>
    </row>
    <row r="910" spans="3:9" ht="15.75" customHeight="1">
      <c r="C910" s="5"/>
      <c r="D910" s="5"/>
      <c r="E910" s="5"/>
      <c r="F910" s="9"/>
      <c r="I910" s="10"/>
    </row>
    <row r="911" spans="3:9" ht="15.75" customHeight="1">
      <c r="C911" s="5"/>
      <c r="D911" s="5"/>
      <c r="E911" s="5"/>
      <c r="F911" s="9"/>
      <c r="I911" s="10"/>
    </row>
    <row r="912" spans="3:9" ht="15.75" customHeight="1">
      <c r="C912" s="5"/>
      <c r="D912" s="5"/>
      <c r="E912" s="5"/>
      <c r="F912" s="9"/>
      <c r="I912" s="10"/>
    </row>
    <row r="913" spans="3:9" ht="15.75" customHeight="1">
      <c r="C913" s="5"/>
      <c r="D913" s="5"/>
      <c r="E913" s="5"/>
      <c r="F913" s="9"/>
      <c r="I913" s="10"/>
    </row>
    <row r="914" spans="3:9" ht="15.75" customHeight="1">
      <c r="C914" s="5"/>
      <c r="D914" s="5"/>
      <c r="E914" s="5"/>
      <c r="F914" s="9"/>
      <c r="I914" s="10"/>
    </row>
    <row r="915" spans="3:9" ht="15.75" customHeight="1">
      <c r="C915" s="5"/>
      <c r="D915" s="5"/>
      <c r="E915" s="5"/>
      <c r="F915" s="9"/>
      <c r="I915" s="10"/>
    </row>
    <row r="916" spans="3:9" ht="15.75" customHeight="1">
      <c r="C916" s="5"/>
      <c r="D916" s="5"/>
      <c r="E916" s="5"/>
      <c r="F916" s="9"/>
      <c r="I916" s="10"/>
    </row>
    <row r="917" spans="3:9" ht="15.75" customHeight="1">
      <c r="C917" s="5"/>
      <c r="D917" s="5"/>
      <c r="E917" s="5"/>
      <c r="F917" s="9"/>
      <c r="I917" s="10"/>
    </row>
    <row r="918" spans="3:9" ht="15.75" customHeight="1">
      <c r="C918" s="5"/>
      <c r="D918" s="5"/>
      <c r="E918" s="5"/>
      <c r="F918" s="9"/>
      <c r="I918" s="10"/>
    </row>
    <row r="919" spans="3:9" ht="15.75" customHeight="1">
      <c r="C919" s="5"/>
      <c r="D919" s="5"/>
      <c r="E919" s="5"/>
      <c r="F919" s="9"/>
      <c r="I919" s="10"/>
    </row>
    <row r="920" spans="3:9" ht="15.75" customHeight="1">
      <c r="C920" s="5"/>
      <c r="D920" s="5"/>
      <c r="E920" s="5"/>
      <c r="F920" s="9"/>
      <c r="I920" s="10"/>
    </row>
    <row r="921" spans="3:9" ht="15.75" customHeight="1">
      <c r="C921" s="5"/>
      <c r="D921" s="5"/>
      <c r="E921" s="5"/>
      <c r="F921" s="9"/>
      <c r="I921" s="10"/>
    </row>
    <row r="922" spans="3:9" ht="15.75" customHeight="1">
      <c r="C922" s="5"/>
      <c r="D922" s="5"/>
      <c r="E922" s="5"/>
      <c r="F922" s="9"/>
      <c r="I922" s="10"/>
    </row>
    <row r="923" spans="3:9" ht="15.75" customHeight="1">
      <c r="C923" s="5"/>
      <c r="D923" s="5"/>
      <c r="E923" s="5"/>
      <c r="F923" s="9"/>
      <c r="I923" s="10"/>
    </row>
    <row r="924" spans="3:9" ht="15.75" customHeight="1">
      <c r="C924" s="5"/>
      <c r="D924" s="5"/>
      <c r="E924" s="5"/>
      <c r="F924" s="9"/>
      <c r="I924" s="10"/>
    </row>
    <row r="925" spans="3:9" ht="15.75" customHeight="1">
      <c r="C925" s="5"/>
      <c r="D925" s="5"/>
      <c r="E925" s="5"/>
      <c r="F925" s="9"/>
      <c r="I925" s="10"/>
    </row>
    <row r="926" spans="3:9" ht="15.75" customHeight="1">
      <c r="C926" s="5"/>
      <c r="D926" s="5"/>
      <c r="E926" s="5"/>
      <c r="F926" s="9"/>
      <c r="I926" s="10"/>
    </row>
    <row r="927" spans="3:9" ht="15.75" customHeight="1">
      <c r="C927" s="5"/>
      <c r="D927" s="5"/>
      <c r="E927" s="5"/>
      <c r="F927" s="9"/>
      <c r="I927" s="10"/>
    </row>
    <row r="928" spans="3:9" ht="15.75" customHeight="1">
      <c r="C928" s="5"/>
      <c r="D928" s="5"/>
      <c r="E928" s="5"/>
      <c r="F928" s="9"/>
      <c r="I928" s="10"/>
    </row>
    <row r="929" spans="3:9" ht="15.75" customHeight="1">
      <c r="C929" s="5"/>
      <c r="D929" s="5"/>
      <c r="E929" s="5"/>
      <c r="F929" s="9"/>
      <c r="I929" s="10"/>
    </row>
    <row r="930" spans="3:9" ht="15.75" customHeight="1">
      <c r="C930" s="5"/>
      <c r="D930" s="5"/>
      <c r="E930" s="5"/>
      <c r="F930" s="9"/>
      <c r="I930" s="10"/>
    </row>
    <row r="931" spans="3:9" ht="15.75" customHeight="1">
      <c r="C931" s="5"/>
      <c r="D931" s="5"/>
      <c r="E931" s="5"/>
      <c r="F931" s="9"/>
      <c r="I931" s="10"/>
    </row>
    <row r="932" spans="3:9" ht="15.75" customHeight="1">
      <c r="C932" s="5"/>
      <c r="D932" s="5"/>
      <c r="E932" s="5"/>
      <c r="F932" s="9"/>
      <c r="I932" s="10"/>
    </row>
    <row r="933" spans="3:9" ht="15.75" customHeight="1">
      <c r="C933" s="5"/>
      <c r="D933" s="5"/>
      <c r="E933" s="5"/>
      <c r="F933" s="9"/>
      <c r="I933" s="10"/>
    </row>
    <row r="934" spans="3:9" ht="15.75" customHeight="1">
      <c r="C934" s="5"/>
      <c r="D934" s="5"/>
      <c r="E934" s="5"/>
      <c r="F934" s="9"/>
      <c r="I934" s="10"/>
    </row>
    <row r="935" spans="3:9" ht="15.75" customHeight="1">
      <c r="C935" s="5"/>
      <c r="D935" s="5"/>
      <c r="E935" s="5"/>
      <c r="F935" s="9"/>
      <c r="I935" s="10"/>
    </row>
    <row r="936" spans="3:9" ht="15.75" customHeight="1">
      <c r="C936" s="5"/>
      <c r="D936" s="5"/>
      <c r="E936" s="5"/>
      <c r="F936" s="9"/>
      <c r="I936" s="10"/>
    </row>
    <row r="937" spans="3:9" ht="15.75" customHeight="1">
      <c r="C937" s="5"/>
      <c r="D937" s="5"/>
      <c r="E937" s="5"/>
      <c r="F937" s="9"/>
      <c r="I937" s="10"/>
    </row>
    <row r="938" spans="3:9" ht="15.75" customHeight="1">
      <c r="C938" s="5"/>
      <c r="D938" s="5"/>
      <c r="E938" s="5"/>
      <c r="F938" s="9"/>
      <c r="I938" s="10"/>
    </row>
    <row r="939" spans="3:9" ht="15.75" customHeight="1">
      <c r="C939" s="5"/>
      <c r="D939" s="5"/>
      <c r="E939" s="5"/>
      <c r="F939" s="9"/>
      <c r="I939" s="10"/>
    </row>
    <row r="940" spans="3:9" ht="15.75" customHeight="1">
      <c r="C940" s="5"/>
      <c r="D940" s="5"/>
      <c r="E940" s="5"/>
      <c r="F940" s="9"/>
      <c r="I940" s="10"/>
    </row>
    <row r="941" spans="3:9" ht="15.75" customHeight="1">
      <c r="C941" s="5"/>
      <c r="D941" s="5"/>
      <c r="E941" s="5"/>
      <c r="F941" s="9"/>
      <c r="I941" s="10"/>
    </row>
    <row r="942" spans="3:9" ht="15.75" customHeight="1">
      <c r="C942" s="5"/>
      <c r="D942" s="5"/>
      <c r="E942" s="5"/>
      <c r="F942" s="9"/>
      <c r="I942" s="10"/>
    </row>
    <row r="943" spans="3:9" ht="15.75" customHeight="1">
      <c r="C943" s="5"/>
      <c r="D943" s="5"/>
      <c r="E943" s="5"/>
      <c r="F943" s="9"/>
      <c r="I943" s="10"/>
    </row>
    <row r="944" spans="3:9" ht="15.75" customHeight="1">
      <c r="C944" s="5"/>
      <c r="D944" s="5"/>
      <c r="E944" s="5"/>
      <c r="F944" s="9"/>
      <c r="I944" s="10"/>
    </row>
    <row r="945" spans="3:9" ht="15.75" customHeight="1">
      <c r="C945" s="5"/>
      <c r="D945" s="5"/>
      <c r="E945" s="5"/>
      <c r="F945" s="9"/>
      <c r="I945" s="10"/>
    </row>
    <row r="946" spans="3:9" ht="15.75" customHeight="1">
      <c r="C946" s="5"/>
      <c r="D946" s="5"/>
      <c r="E946" s="5"/>
      <c r="F946" s="9"/>
      <c r="I946" s="10"/>
    </row>
    <row r="947" spans="3:9" ht="15.75" customHeight="1">
      <c r="C947" s="5"/>
      <c r="D947" s="5"/>
      <c r="E947" s="5"/>
      <c r="F947" s="9"/>
      <c r="I947" s="10"/>
    </row>
    <row r="948" spans="3:9" ht="15.75" customHeight="1">
      <c r="C948" s="5"/>
      <c r="D948" s="5"/>
      <c r="E948" s="5"/>
      <c r="F948" s="9"/>
      <c r="I948" s="10"/>
    </row>
    <row r="949" spans="3:9" ht="15.75" customHeight="1">
      <c r="C949" s="5"/>
      <c r="D949" s="5"/>
      <c r="E949" s="5"/>
      <c r="F949" s="9"/>
      <c r="I949" s="10"/>
    </row>
    <row r="950" spans="3:9" ht="15.75" customHeight="1">
      <c r="C950" s="5"/>
      <c r="D950" s="5"/>
      <c r="E950" s="5"/>
      <c r="F950" s="9"/>
      <c r="I950" s="10"/>
    </row>
    <row r="951" spans="3:9" ht="15.75" customHeight="1">
      <c r="C951" s="5"/>
      <c r="D951" s="5"/>
      <c r="E951" s="5"/>
      <c r="F951" s="9"/>
      <c r="I951" s="10"/>
    </row>
    <row r="952" spans="3:9" ht="15.75" customHeight="1">
      <c r="C952" s="5"/>
      <c r="D952" s="5"/>
      <c r="E952" s="5"/>
      <c r="F952" s="9"/>
      <c r="I952" s="10"/>
    </row>
    <row r="953" spans="3:9" ht="15.75" customHeight="1">
      <c r="C953" s="5"/>
      <c r="D953" s="5"/>
      <c r="E953" s="5"/>
      <c r="F953" s="9"/>
      <c r="I953" s="10"/>
    </row>
    <row r="954" spans="3:9" ht="15.75" customHeight="1">
      <c r="C954" s="5"/>
      <c r="D954" s="5"/>
      <c r="E954" s="5"/>
      <c r="F954" s="9"/>
      <c r="I954" s="10"/>
    </row>
    <row r="955" spans="3:9" ht="15.75" customHeight="1">
      <c r="C955" s="5"/>
      <c r="D955" s="5"/>
      <c r="E955" s="5"/>
      <c r="F955" s="9"/>
      <c r="I955" s="10"/>
    </row>
    <row r="956" spans="3:9" ht="15.75" customHeight="1">
      <c r="C956" s="5"/>
      <c r="D956" s="5"/>
      <c r="E956" s="5"/>
      <c r="F956" s="9"/>
      <c r="I956" s="10"/>
    </row>
    <row r="957" spans="3:9" ht="15.75" customHeight="1">
      <c r="C957" s="5"/>
      <c r="D957" s="5"/>
      <c r="E957" s="5"/>
      <c r="F957" s="9"/>
      <c r="I957" s="10"/>
    </row>
    <row r="958" spans="3:9" ht="15.75" customHeight="1">
      <c r="C958" s="5"/>
      <c r="D958" s="5"/>
      <c r="E958" s="5"/>
      <c r="F958" s="9"/>
      <c r="I958" s="10"/>
    </row>
    <row r="959" spans="3:9" ht="15.75" customHeight="1">
      <c r="C959" s="5"/>
      <c r="D959" s="5"/>
      <c r="E959" s="5"/>
      <c r="F959" s="9"/>
      <c r="I959" s="10"/>
    </row>
    <row r="960" spans="3:9" ht="15.75" customHeight="1">
      <c r="C960" s="5"/>
      <c r="D960" s="5"/>
      <c r="E960" s="5"/>
      <c r="F960" s="9"/>
      <c r="I960" s="10"/>
    </row>
    <row r="961" spans="3:9" ht="15.75" customHeight="1">
      <c r="C961" s="5"/>
      <c r="D961" s="5"/>
      <c r="E961" s="5"/>
      <c r="F961" s="9"/>
      <c r="I961" s="10"/>
    </row>
    <row r="962" spans="3:9" ht="15.75" customHeight="1">
      <c r="C962" s="5"/>
      <c r="D962" s="5"/>
      <c r="E962" s="5"/>
      <c r="F962" s="9"/>
      <c r="I962" s="10"/>
    </row>
    <row r="963" spans="3:9" ht="15.75" customHeight="1">
      <c r="C963" s="5"/>
      <c r="D963" s="5"/>
      <c r="E963" s="5"/>
      <c r="F963" s="9"/>
      <c r="I963" s="10"/>
    </row>
    <row r="964" spans="3:9" ht="15.75" customHeight="1">
      <c r="C964" s="5"/>
      <c r="D964" s="5"/>
      <c r="E964" s="5"/>
      <c r="F964" s="9"/>
      <c r="I964" s="10"/>
    </row>
    <row r="965" spans="3:9" ht="15.75" customHeight="1">
      <c r="C965" s="5"/>
      <c r="D965" s="5"/>
      <c r="E965" s="5"/>
      <c r="F965" s="9"/>
      <c r="I965" s="10"/>
    </row>
    <row r="966" spans="3:9" ht="15.75" customHeight="1">
      <c r="C966" s="5"/>
      <c r="D966" s="5"/>
      <c r="E966" s="5"/>
      <c r="F966" s="9"/>
      <c r="I966" s="10"/>
    </row>
    <row r="967" spans="3:9" ht="15.75" customHeight="1">
      <c r="C967" s="5"/>
      <c r="D967" s="5"/>
      <c r="E967" s="5"/>
      <c r="F967" s="9"/>
      <c r="I967" s="10"/>
    </row>
    <row r="968" spans="3:9" ht="15.75" customHeight="1">
      <c r="C968" s="5"/>
      <c r="D968" s="5"/>
      <c r="E968" s="5"/>
      <c r="F968" s="9"/>
      <c r="I968" s="10"/>
    </row>
    <row r="969" spans="3:9" ht="15.75" customHeight="1">
      <c r="C969" s="5"/>
      <c r="D969" s="5"/>
      <c r="E969" s="5"/>
      <c r="F969" s="9"/>
      <c r="I969" s="10"/>
    </row>
    <row r="970" spans="3:9" ht="15.75" customHeight="1">
      <c r="C970" s="5"/>
      <c r="D970" s="5"/>
      <c r="E970" s="5"/>
      <c r="F970" s="9"/>
      <c r="I970" s="10"/>
    </row>
    <row r="971" spans="3:9" ht="15.75" customHeight="1">
      <c r="C971" s="5"/>
      <c r="D971" s="5"/>
      <c r="E971" s="5"/>
      <c r="F971" s="9"/>
      <c r="I971" s="10"/>
    </row>
    <row r="972" spans="3:9" ht="15.75" customHeight="1">
      <c r="C972" s="5"/>
      <c r="D972" s="5"/>
      <c r="E972" s="5"/>
      <c r="F972" s="9"/>
      <c r="I972" s="10"/>
    </row>
    <row r="973" spans="3:9" ht="15.75" customHeight="1">
      <c r="C973" s="5"/>
      <c r="D973" s="5"/>
      <c r="E973" s="5"/>
      <c r="F973" s="9"/>
      <c r="I973" s="10"/>
    </row>
    <row r="974" spans="3:9" ht="15.75" customHeight="1">
      <c r="C974" s="5"/>
      <c r="D974" s="5"/>
      <c r="E974" s="5"/>
      <c r="F974" s="9"/>
      <c r="I974" s="10"/>
    </row>
    <row r="975" spans="3:9" ht="15.75" customHeight="1">
      <c r="C975" s="5"/>
      <c r="D975" s="5"/>
      <c r="E975" s="5"/>
      <c r="F975" s="9"/>
      <c r="I975" s="10"/>
    </row>
    <row r="976" spans="3:9" ht="15.75" customHeight="1">
      <c r="C976" s="5"/>
      <c r="D976" s="5"/>
      <c r="E976" s="5"/>
      <c r="F976" s="9"/>
      <c r="I976" s="10"/>
    </row>
    <row r="977" spans="3:9" ht="15.75" customHeight="1">
      <c r="C977" s="5"/>
      <c r="D977" s="5"/>
      <c r="E977" s="5"/>
      <c r="F977" s="9"/>
      <c r="I977" s="10"/>
    </row>
    <row r="978" spans="3:9" ht="15.75" customHeight="1">
      <c r="C978" s="5"/>
      <c r="D978" s="5"/>
      <c r="E978" s="5"/>
      <c r="F978" s="9"/>
      <c r="I978" s="10"/>
    </row>
    <row r="979" spans="3:9" ht="15.75" customHeight="1">
      <c r="C979" s="5"/>
      <c r="D979" s="5"/>
      <c r="E979" s="5"/>
      <c r="F979" s="9"/>
      <c r="I979" s="10"/>
    </row>
    <row r="980" spans="3:9" ht="15.75" customHeight="1">
      <c r="C980" s="5"/>
      <c r="D980" s="5"/>
      <c r="E980" s="5"/>
      <c r="F980" s="9"/>
      <c r="I980" s="10"/>
    </row>
    <row r="981" spans="3:9" ht="15.75" customHeight="1">
      <c r="C981" s="5"/>
      <c r="D981" s="5"/>
      <c r="E981" s="5"/>
      <c r="F981" s="9"/>
      <c r="I981" s="10"/>
    </row>
    <row r="982" spans="3:9" ht="15.75" customHeight="1">
      <c r="C982" s="5"/>
      <c r="D982" s="5"/>
      <c r="E982" s="5"/>
      <c r="F982" s="9"/>
      <c r="I982" s="10"/>
    </row>
    <row r="983" spans="3:9" ht="15.75" customHeight="1">
      <c r="C983" s="5"/>
      <c r="D983" s="5"/>
      <c r="E983" s="5"/>
      <c r="F983" s="9"/>
      <c r="I983" s="10"/>
    </row>
    <row r="984" spans="3:9" ht="15.75" customHeight="1">
      <c r="C984" s="5"/>
      <c r="D984" s="5"/>
      <c r="E984" s="5"/>
      <c r="F984" s="9"/>
      <c r="I984" s="10"/>
    </row>
    <row r="985" spans="3:9" ht="15.75" customHeight="1">
      <c r="C985" s="5"/>
      <c r="D985" s="5"/>
      <c r="E985" s="5"/>
      <c r="F985" s="9"/>
      <c r="I985" s="10"/>
    </row>
    <row r="986" spans="3:9" ht="15.75" customHeight="1">
      <c r="C986" s="5"/>
      <c r="D986" s="5"/>
      <c r="E986" s="5"/>
      <c r="F986" s="9"/>
      <c r="I986" s="10"/>
    </row>
    <row r="987" spans="3:9" ht="15.75" customHeight="1">
      <c r="C987" s="5"/>
      <c r="D987" s="5"/>
      <c r="E987" s="5"/>
      <c r="F987" s="9"/>
      <c r="I987" s="10"/>
    </row>
    <row r="988" spans="3:9" ht="15.75" customHeight="1">
      <c r="C988" s="5"/>
      <c r="D988" s="5"/>
      <c r="E988" s="5"/>
      <c r="F988" s="9"/>
      <c r="I988" s="10"/>
    </row>
    <row r="989" spans="3:9" ht="15.75" customHeight="1">
      <c r="C989" s="5"/>
      <c r="D989" s="5"/>
      <c r="E989" s="5"/>
      <c r="F989" s="9"/>
      <c r="I989" s="10"/>
    </row>
    <row r="990" spans="3:9" ht="15.75" customHeight="1">
      <c r="C990" s="5"/>
      <c r="D990" s="5"/>
      <c r="E990" s="5"/>
      <c r="F990" s="9"/>
      <c r="I990" s="10"/>
    </row>
    <row r="991" spans="3:9" ht="15.75" customHeight="1">
      <c r="C991" s="5"/>
      <c r="D991" s="5"/>
      <c r="E991" s="5"/>
      <c r="F991" s="9"/>
      <c r="I991" s="10"/>
    </row>
    <row r="992" spans="3:9" ht="15.75" customHeight="1">
      <c r="C992" s="5"/>
      <c r="D992" s="5"/>
      <c r="E992" s="5"/>
      <c r="F992" s="9"/>
      <c r="I992" s="10"/>
    </row>
    <row r="993" spans="3:9" ht="15.75" customHeight="1">
      <c r="C993" s="5"/>
      <c r="D993" s="5"/>
      <c r="E993" s="5"/>
      <c r="F993" s="9"/>
      <c r="I993" s="10"/>
    </row>
    <row r="994" spans="3:9" ht="15.75" customHeight="1">
      <c r="C994" s="5"/>
      <c r="D994" s="5"/>
      <c r="E994" s="5"/>
      <c r="F994" s="9"/>
      <c r="I994" s="10"/>
    </row>
    <row r="995" spans="3:9" ht="15.75" customHeight="1">
      <c r="C995" s="5"/>
      <c r="D995" s="5"/>
      <c r="E995" s="5"/>
      <c r="F995" s="9"/>
      <c r="I995" s="10"/>
    </row>
    <row r="996" spans="3:9" ht="15.75" customHeight="1">
      <c r="C996" s="5"/>
      <c r="D996" s="5"/>
      <c r="E996" s="5"/>
      <c r="F996" s="9"/>
      <c r="I996" s="10"/>
    </row>
    <row r="997" spans="3:9" ht="15.75" customHeight="1">
      <c r="C997" s="5"/>
      <c r="D997" s="5"/>
      <c r="E997" s="5"/>
      <c r="F997" s="9"/>
      <c r="I997" s="10"/>
    </row>
    <row r="998" spans="3:9" ht="15.75" customHeight="1">
      <c r="C998" s="5"/>
      <c r="D998" s="5"/>
      <c r="E998" s="5"/>
      <c r="F998" s="9"/>
      <c r="I998" s="10"/>
    </row>
    <row r="999" spans="3:9" ht="15.75" customHeight="1">
      <c r="C999" s="5"/>
      <c r="D999" s="5"/>
      <c r="E999" s="5"/>
      <c r="F999" s="9"/>
      <c r="I999" s="10"/>
    </row>
    <row r="1000" spans="3:9" ht="15.75" customHeight="1">
      <c r="C1000" s="5"/>
      <c r="D1000" s="5"/>
      <c r="E1000" s="5"/>
      <c r="F1000" s="9"/>
      <c r="I1000" s="10"/>
    </row>
    <row r="1001" spans="3:9" ht="15.75" customHeight="1">
      <c r="C1001" s="5"/>
      <c r="D1001" s="5"/>
      <c r="E1001" s="5"/>
      <c r="F1001" s="9"/>
      <c r="I1001" s="10"/>
    </row>
    <row r="1002" spans="3:9" ht="15.75" customHeight="1">
      <c r="C1002" s="5"/>
      <c r="D1002" s="5"/>
      <c r="E1002" s="5"/>
      <c r="F1002" s="9"/>
      <c r="I1002" s="10"/>
    </row>
    <row r="1003" spans="3:9" ht="15.75" customHeight="1">
      <c r="C1003" s="5"/>
      <c r="D1003" s="5"/>
      <c r="E1003" s="5"/>
      <c r="F1003" s="9"/>
      <c r="I1003" s="10"/>
    </row>
    <row r="1004" spans="3:9" ht="15.75" customHeight="1">
      <c r="C1004" s="5"/>
      <c r="D1004" s="5"/>
      <c r="E1004" s="5"/>
      <c r="F1004" s="9"/>
      <c r="I1004" s="10"/>
    </row>
    <row r="1005" spans="3:9" ht="15.75" customHeight="1">
      <c r="C1005" s="5"/>
      <c r="D1005" s="5"/>
      <c r="E1005" s="5"/>
      <c r="F1005" s="9"/>
      <c r="I1005" s="10"/>
    </row>
    <row r="1006" spans="3:9" ht="15.75" customHeight="1">
      <c r="C1006" s="5"/>
      <c r="D1006" s="5"/>
      <c r="E1006" s="5"/>
      <c r="F1006" s="9"/>
      <c r="I1006" s="10"/>
    </row>
    <row r="1007" spans="3:9" ht="15.75" customHeight="1">
      <c r="C1007" s="5"/>
      <c r="D1007" s="5"/>
      <c r="E1007" s="5"/>
      <c r="F1007" s="9"/>
      <c r="I1007" s="10"/>
    </row>
    <row r="1008" spans="3:9" ht="15.75" customHeight="1">
      <c r="C1008" s="5"/>
      <c r="D1008" s="5"/>
      <c r="E1008" s="5"/>
      <c r="F1008" s="9"/>
      <c r="I1008" s="10"/>
    </row>
    <row r="1009" spans="3:9" ht="15.75" customHeight="1">
      <c r="C1009" s="5"/>
      <c r="D1009" s="5"/>
      <c r="E1009" s="5"/>
      <c r="F1009" s="9"/>
      <c r="I1009" s="10"/>
    </row>
    <row r="1010" spans="3:9" ht="15.75" customHeight="1">
      <c r="C1010" s="5"/>
      <c r="D1010" s="5"/>
      <c r="E1010" s="5"/>
      <c r="F1010" s="9"/>
      <c r="I1010" s="10"/>
    </row>
    <row r="1011" spans="3:9" ht="15.75" customHeight="1">
      <c r="C1011" s="5"/>
      <c r="D1011" s="5"/>
      <c r="E1011" s="5"/>
      <c r="F1011" s="9"/>
      <c r="I1011" s="10"/>
    </row>
    <row r="1012" spans="3:9" ht="15.75" customHeight="1">
      <c r="C1012" s="5"/>
      <c r="D1012" s="5"/>
      <c r="E1012" s="5"/>
      <c r="F1012" s="9"/>
      <c r="I1012" s="10"/>
    </row>
    <row r="1013" spans="3:9" ht="15.75" customHeight="1">
      <c r="C1013" s="5"/>
      <c r="D1013" s="5"/>
      <c r="E1013" s="5"/>
      <c r="F1013" s="9"/>
      <c r="I1013" s="10"/>
    </row>
    <row r="1014" spans="3:9" ht="15.75" customHeight="1">
      <c r="C1014" s="5"/>
      <c r="D1014" s="5"/>
      <c r="E1014" s="5"/>
      <c r="F1014" s="9"/>
      <c r="I1014" s="10"/>
    </row>
    <row r="1015" spans="3:9" ht="15.75" customHeight="1">
      <c r="C1015" s="5"/>
      <c r="D1015" s="5"/>
      <c r="E1015" s="5"/>
      <c r="F1015" s="9"/>
      <c r="I1015" s="10"/>
    </row>
    <row r="1016" spans="3:9" ht="15.75" customHeight="1">
      <c r="C1016" s="5"/>
      <c r="D1016" s="5"/>
      <c r="E1016" s="5"/>
      <c r="F1016" s="9"/>
      <c r="I1016" s="10"/>
    </row>
    <row r="1017" spans="3:9" ht="15.75" customHeight="1">
      <c r="C1017" s="5"/>
      <c r="D1017" s="5"/>
      <c r="E1017" s="5"/>
      <c r="F1017" s="9"/>
      <c r="I1017" s="10"/>
    </row>
    <row r="1018" spans="3:9" ht="15.75" customHeight="1">
      <c r="C1018" s="5"/>
      <c r="D1018" s="5"/>
      <c r="E1018" s="5"/>
      <c r="F1018" s="9"/>
      <c r="I1018" s="10"/>
    </row>
    <row r="1019" spans="3:9" ht="15.75" customHeight="1">
      <c r="C1019" s="5"/>
      <c r="D1019" s="5"/>
      <c r="E1019" s="5"/>
      <c r="F1019" s="9"/>
      <c r="I1019" s="10"/>
    </row>
    <row r="1020" spans="3:9" ht="15.75" customHeight="1">
      <c r="C1020" s="5"/>
      <c r="D1020" s="5"/>
      <c r="E1020" s="5"/>
      <c r="F1020" s="9"/>
      <c r="I1020" s="10"/>
    </row>
    <row r="1021" spans="3:9" ht="15.75" customHeight="1">
      <c r="C1021" s="5"/>
      <c r="D1021" s="5"/>
      <c r="E1021" s="5"/>
      <c r="F1021" s="9"/>
      <c r="I1021" s="10"/>
    </row>
    <row r="1022" spans="3:9" ht="15.75" customHeight="1">
      <c r="C1022" s="5"/>
      <c r="D1022" s="5"/>
      <c r="E1022" s="5"/>
      <c r="F1022" s="9"/>
      <c r="I1022" s="10"/>
    </row>
    <row r="1023" spans="3:9" ht="15.75" customHeight="1">
      <c r="C1023" s="5"/>
      <c r="D1023" s="5"/>
      <c r="E1023" s="5"/>
      <c r="F1023" s="9"/>
      <c r="I1023" s="10"/>
    </row>
    <row r="1024" spans="3:9" ht="15.75" customHeight="1">
      <c r="C1024" s="5"/>
      <c r="D1024" s="5"/>
      <c r="E1024" s="5"/>
      <c r="F1024" s="9"/>
      <c r="I1024" s="10"/>
    </row>
    <row r="1025" spans="3:9" ht="15.75" customHeight="1">
      <c r="C1025" s="5"/>
      <c r="D1025" s="5"/>
      <c r="E1025" s="5"/>
      <c r="F1025" s="9"/>
      <c r="I1025" s="10"/>
    </row>
    <row r="1026" spans="3:9" ht="15.75" customHeight="1">
      <c r="C1026" s="5"/>
      <c r="D1026" s="5"/>
      <c r="E1026" s="5"/>
      <c r="F1026" s="9"/>
      <c r="I1026" s="10"/>
    </row>
    <row r="1027" spans="3:9" ht="15.75" customHeight="1">
      <c r="C1027" s="5"/>
      <c r="D1027" s="5"/>
      <c r="E1027" s="5"/>
      <c r="F1027" s="9"/>
      <c r="I1027" s="10"/>
    </row>
    <row r="1028" spans="3:9" ht="15.75" customHeight="1">
      <c r="C1028" s="5"/>
      <c r="D1028" s="5"/>
      <c r="E1028" s="5"/>
      <c r="F1028" s="9"/>
      <c r="I1028" s="10"/>
    </row>
    <row r="1029" spans="3:9" ht="15.75" customHeight="1">
      <c r="C1029" s="5"/>
      <c r="D1029" s="5"/>
      <c r="E1029" s="5"/>
      <c r="F1029" s="9"/>
      <c r="I1029" s="10"/>
    </row>
    <row r="1030" spans="3:9" ht="15.75" customHeight="1">
      <c r="C1030" s="5"/>
      <c r="D1030" s="5"/>
      <c r="E1030" s="5"/>
      <c r="F1030" s="9"/>
      <c r="I1030" s="10"/>
    </row>
    <row r="1031" spans="3:9" ht="15.75" customHeight="1">
      <c r="C1031" s="5"/>
      <c r="D1031" s="5"/>
      <c r="E1031" s="5"/>
      <c r="F1031" s="9"/>
      <c r="I1031" s="10"/>
    </row>
  </sheetData>
  <sheetProtection algorithmName="SHA-512" hashValue="Jn/StOzp5e8s7Bdjpsa3ZD7/DUeu9/HVtE668S5HvMJVv9tkC3XfXWY69COGM7iNd/pQBc/u0XC7OEG8N0GCMw==" saltValue="int4/I5aNxrOEHgG/8F1mA==" spinCount="100000" sheet="1" objects="1" scenarios="1"/>
  <printOptions/>
  <pageMargins left="0.7" right="0.7" top="0.75" bottom="0.75" header="0" footer="0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Z1059"/>
  <sheetViews>
    <sheetView workbookViewId="0" topLeftCell="A1">
      <pane xSplit="7" topLeftCell="AM1" activePane="topRight" state="frozen"/>
      <selection pane="topRight" activeCell="G69" sqref="G69"/>
    </sheetView>
  </sheetViews>
  <sheetFormatPr defaultColWidth="16.375" defaultRowHeight="15" customHeight="1"/>
  <cols>
    <col min="1" max="1" width="16.375" style="5" customWidth="1"/>
    <col min="2" max="3" width="15.375" style="12" customWidth="1"/>
    <col min="4" max="4" width="22.875" style="11" customWidth="1"/>
    <col min="5" max="5" width="14.125" style="5" customWidth="1"/>
    <col min="6" max="6" width="14.375" style="5" customWidth="1"/>
    <col min="7" max="7" width="16.375" style="5" customWidth="1"/>
    <col min="8" max="8" width="26.50390625" style="5" customWidth="1"/>
    <col min="9" max="9" width="8.375" style="5" customWidth="1"/>
    <col min="10" max="10" width="12.00390625" style="30" customWidth="1"/>
    <col min="11" max="32" width="9.875" style="30" customWidth="1"/>
    <col min="33" max="37" width="10.375" style="30" customWidth="1"/>
    <col min="38" max="38" width="9.875" style="19" customWidth="1"/>
    <col min="39" max="39" width="12.50390625" style="5" customWidth="1"/>
    <col min="40" max="16384" width="16.375" style="5" customWidth="1"/>
  </cols>
  <sheetData>
    <row r="1" spans="1:52" ht="15.75" customHeight="1">
      <c r="A1" s="20" t="s">
        <v>1</v>
      </c>
      <c r="B1" s="22" t="s">
        <v>5</v>
      </c>
      <c r="C1" s="22" t="s">
        <v>6</v>
      </c>
      <c r="D1" s="23" t="s">
        <v>8</v>
      </c>
      <c r="E1" s="24" t="s">
        <v>9</v>
      </c>
      <c r="F1" s="20" t="s">
        <v>2</v>
      </c>
      <c r="G1" s="20" t="s">
        <v>3</v>
      </c>
      <c r="H1" s="21" t="s">
        <v>10</v>
      </c>
      <c r="I1" s="20" t="s">
        <v>7</v>
      </c>
      <c r="J1" s="48" t="s">
        <v>1061</v>
      </c>
      <c r="K1" s="48" t="s">
        <v>1062</v>
      </c>
      <c r="L1" s="1" t="s">
        <v>1063</v>
      </c>
      <c r="M1" s="1" t="s">
        <v>1064</v>
      </c>
      <c r="N1" s="1" t="s">
        <v>1065</v>
      </c>
      <c r="O1" s="1" t="s">
        <v>1066</v>
      </c>
      <c r="P1" s="1" t="s">
        <v>1067</v>
      </c>
      <c r="Q1" s="1" t="s">
        <v>1068</v>
      </c>
      <c r="R1" s="1" t="s">
        <v>1069</v>
      </c>
      <c r="S1" s="48" t="s">
        <v>1126</v>
      </c>
      <c r="T1" s="48" t="s">
        <v>1125</v>
      </c>
      <c r="U1" s="48" t="s">
        <v>1127</v>
      </c>
      <c r="V1" s="48" t="s">
        <v>1128</v>
      </c>
      <c r="W1" s="48" t="s">
        <v>1129</v>
      </c>
      <c r="X1" s="48" t="s">
        <v>1130</v>
      </c>
      <c r="Y1" s="48" t="s">
        <v>1152</v>
      </c>
      <c r="Z1" s="48" t="s">
        <v>1153</v>
      </c>
      <c r="AA1" s="48" t="s">
        <v>1154</v>
      </c>
      <c r="AB1" s="48" t="s">
        <v>1180</v>
      </c>
      <c r="AC1" s="48" t="s">
        <v>1181</v>
      </c>
      <c r="AD1" s="48" t="s">
        <v>1184</v>
      </c>
      <c r="AE1" s="48" t="s">
        <v>1186</v>
      </c>
      <c r="AF1" s="48" t="s">
        <v>1187</v>
      </c>
      <c r="AG1" s="48" t="s">
        <v>1190</v>
      </c>
      <c r="AH1" s="48" t="s">
        <v>1191</v>
      </c>
      <c r="AI1" s="48" t="s">
        <v>1192</v>
      </c>
      <c r="AJ1" s="48" t="s">
        <v>1193</v>
      </c>
      <c r="AK1" s="48" t="s">
        <v>1194</v>
      </c>
      <c r="AL1" s="25" t="s">
        <v>905</v>
      </c>
      <c r="AM1" s="56" t="s">
        <v>1124</v>
      </c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</row>
    <row r="2" spans="1:39" s="30" customFormat="1" ht="15.75" customHeight="1">
      <c r="A2" s="26" t="s">
        <v>39</v>
      </c>
      <c r="B2" s="27">
        <v>818</v>
      </c>
      <c r="C2" s="27" t="s">
        <v>694</v>
      </c>
      <c r="D2" s="28">
        <v>840003141345223</v>
      </c>
      <c r="E2" s="29">
        <v>43193</v>
      </c>
      <c r="F2" s="26" t="s">
        <v>53</v>
      </c>
      <c r="G2" s="26" t="s">
        <v>142</v>
      </c>
      <c r="H2" s="50" t="s">
        <v>83</v>
      </c>
      <c r="I2" s="30">
        <v>64</v>
      </c>
      <c r="K2" s="30">
        <v>20</v>
      </c>
      <c r="L2" s="30">
        <v>22</v>
      </c>
      <c r="M2" s="30">
        <v>26</v>
      </c>
      <c r="N2" s="30">
        <v>16</v>
      </c>
      <c r="O2" s="30">
        <v>16</v>
      </c>
      <c r="W2" s="30">
        <v>38</v>
      </c>
      <c r="X2" s="30">
        <v>24</v>
      </c>
      <c r="AL2" s="19">
        <f>SUM(I2:AE2)</f>
        <v>226</v>
      </c>
      <c r="AM2" s="30">
        <f>COUNT(I2:AK2)</f>
        <v>8</v>
      </c>
    </row>
    <row r="3" spans="1:39" ht="15.75" customHeight="1">
      <c r="A3" s="6" t="s">
        <v>39</v>
      </c>
      <c r="B3" s="7">
        <v>1831</v>
      </c>
      <c r="C3" s="7" t="s">
        <v>1089</v>
      </c>
      <c r="D3" s="8">
        <v>840003006383262</v>
      </c>
      <c r="E3" s="9">
        <v>43171</v>
      </c>
      <c r="F3" s="6" t="s">
        <v>844</v>
      </c>
      <c r="G3" s="6" t="s">
        <v>472</v>
      </c>
      <c r="H3" s="10" t="s">
        <v>473</v>
      </c>
      <c r="I3" s="5">
        <v>28</v>
      </c>
      <c r="K3" s="30">
        <v>15</v>
      </c>
      <c r="U3" s="30">
        <v>26</v>
      </c>
      <c r="V3" s="30">
        <v>26</v>
      </c>
      <c r="Z3" s="30">
        <v>25</v>
      </c>
      <c r="AA3" s="30">
        <v>25</v>
      </c>
      <c r="AC3" s="30">
        <v>26</v>
      </c>
      <c r="AH3" s="30">
        <v>12</v>
      </c>
      <c r="AL3" s="19">
        <f>SUM(I3:AI3)</f>
        <v>183</v>
      </c>
      <c r="AM3" s="30">
        <f aca="true" t="shared" si="0" ref="AM3:AM11">COUNT(I3:AK3)</f>
        <v>8</v>
      </c>
    </row>
    <row r="4" spans="1:39" ht="15.75" customHeight="1">
      <c r="A4" s="6" t="s">
        <v>39</v>
      </c>
      <c r="B4" s="7">
        <v>178</v>
      </c>
      <c r="C4" s="7" t="s">
        <v>1088</v>
      </c>
      <c r="D4" s="8"/>
      <c r="E4" s="9">
        <v>43132</v>
      </c>
      <c r="F4" s="6" t="s">
        <v>189</v>
      </c>
      <c r="G4" s="6" t="s">
        <v>1085</v>
      </c>
      <c r="H4" s="10" t="s">
        <v>1087</v>
      </c>
      <c r="K4" s="30">
        <v>12</v>
      </c>
      <c r="Y4" s="30">
        <v>6</v>
      </c>
      <c r="AD4" s="30">
        <v>25</v>
      </c>
      <c r="AE4" s="30">
        <v>25</v>
      </c>
      <c r="AL4" s="19">
        <f>SUM(I4:AE4)</f>
        <v>68</v>
      </c>
      <c r="AM4" s="30">
        <f t="shared" si="0"/>
        <v>4</v>
      </c>
    </row>
    <row r="5" spans="1:39" ht="15.75" customHeight="1">
      <c r="A5" s="6" t="s">
        <v>39</v>
      </c>
      <c r="B5" s="7" t="s">
        <v>808</v>
      </c>
      <c r="C5" s="7" t="s">
        <v>809</v>
      </c>
      <c r="D5" s="8">
        <v>840003004435182</v>
      </c>
      <c r="E5" s="9">
        <v>43191</v>
      </c>
      <c r="F5" s="6" t="s">
        <v>811</v>
      </c>
      <c r="G5" s="6" t="s">
        <v>608</v>
      </c>
      <c r="H5" s="15" t="s">
        <v>813</v>
      </c>
      <c r="I5" s="5">
        <v>21</v>
      </c>
      <c r="Y5" s="30">
        <v>20</v>
      </c>
      <c r="AL5" s="19">
        <f>SUM(I5:AE5)</f>
        <v>41</v>
      </c>
      <c r="AM5" s="30">
        <f t="shared" si="0"/>
        <v>2</v>
      </c>
    </row>
    <row r="6" spans="1:39" ht="15.75" customHeight="1">
      <c r="A6" s="6"/>
      <c r="B6" s="7"/>
      <c r="C6" s="7"/>
      <c r="D6" s="8"/>
      <c r="E6" s="9"/>
      <c r="F6" s="6"/>
      <c r="G6" s="6"/>
      <c r="H6" s="15"/>
      <c r="AM6" s="30"/>
    </row>
    <row r="7" spans="1:52" ht="15.75" customHeight="1">
      <c r="A7" s="20" t="s">
        <v>1</v>
      </c>
      <c r="B7" s="22" t="s">
        <v>5</v>
      </c>
      <c r="C7" s="22" t="s">
        <v>6</v>
      </c>
      <c r="D7" s="23" t="s">
        <v>8</v>
      </c>
      <c r="E7" s="24" t="s">
        <v>9</v>
      </c>
      <c r="F7" s="20" t="s">
        <v>2</v>
      </c>
      <c r="G7" s="20" t="s">
        <v>3</v>
      </c>
      <c r="H7" s="21" t="s">
        <v>10</v>
      </c>
      <c r="I7" s="20" t="s">
        <v>7</v>
      </c>
      <c r="J7" s="48" t="s">
        <v>1059</v>
      </c>
      <c r="K7" s="48" t="s">
        <v>1062</v>
      </c>
      <c r="L7" s="1" t="s">
        <v>1063</v>
      </c>
      <c r="M7" s="1" t="s">
        <v>1064</v>
      </c>
      <c r="N7" s="1" t="s">
        <v>1065</v>
      </c>
      <c r="O7" s="1" t="s">
        <v>1066</v>
      </c>
      <c r="P7" s="1" t="s">
        <v>1067</v>
      </c>
      <c r="Q7" s="1" t="s">
        <v>1068</v>
      </c>
      <c r="R7" s="1" t="s">
        <v>1069</v>
      </c>
      <c r="S7" s="48" t="s">
        <v>1126</v>
      </c>
      <c r="T7" s="48" t="s">
        <v>1125</v>
      </c>
      <c r="U7" s="48" t="s">
        <v>1127</v>
      </c>
      <c r="V7" s="48" t="s">
        <v>1128</v>
      </c>
      <c r="W7" s="48" t="s">
        <v>1129</v>
      </c>
      <c r="X7" s="48" t="s">
        <v>1130</v>
      </c>
      <c r="Y7" s="48" t="s">
        <v>1152</v>
      </c>
      <c r="Z7" s="48" t="s">
        <v>1153</v>
      </c>
      <c r="AA7" s="48" t="s">
        <v>1154</v>
      </c>
      <c r="AB7" s="48" t="s">
        <v>1180</v>
      </c>
      <c r="AC7" s="48" t="s">
        <v>1181</v>
      </c>
      <c r="AD7" s="48" t="s">
        <v>1184</v>
      </c>
      <c r="AE7" s="48" t="s">
        <v>1186</v>
      </c>
      <c r="AF7" s="48" t="s">
        <v>1187</v>
      </c>
      <c r="AG7" s="48" t="s">
        <v>1190</v>
      </c>
      <c r="AH7" s="48" t="s">
        <v>1191</v>
      </c>
      <c r="AI7" s="48" t="s">
        <v>1192</v>
      </c>
      <c r="AJ7" s="48" t="s">
        <v>1193</v>
      </c>
      <c r="AK7" s="48" t="s">
        <v>1194</v>
      </c>
      <c r="AL7" s="25" t="s">
        <v>905</v>
      </c>
      <c r="AM7" s="56" t="s">
        <v>1124</v>
      </c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39" ht="15.75" customHeight="1">
      <c r="A8" s="6" t="s">
        <v>199</v>
      </c>
      <c r="B8" s="7" t="s">
        <v>662</v>
      </c>
      <c r="C8" s="7" t="s">
        <v>663</v>
      </c>
      <c r="D8" s="8">
        <v>840003202577611</v>
      </c>
      <c r="E8" s="9">
        <v>43136</v>
      </c>
      <c r="F8" s="6" t="s">
        <v>660</v>
      </c>
      <c r="G8" s="6" t="s">
        <v>43</v>
      </c>
      <c r="H8" s="10" t="s">
        <v>661</v>
      </c>
      <c r="I8" s="5">
        <v>32</v>
      </c>
      <c r="K8" s="30">
        <v>26</v>
      </c>
      <c r="N8" s="30">
        <v>26</v>
      </c>
      <c r="O8" s="30">
        <v>26</v>
      </c>
      <c r="P8" s="30">
        <v>26</v>
      </c>
      <c r="Q8" s="30">
        <v>26</v>
      </c>
      <c r="R8" s="30">
        <v>26</v>
      </c>
      <c r="U8" s="30">
        <v>32</v>
      </c>
      <c r="V8" s="30">
        <v>32</v>
      </c>
      <c r="AL8" s="19">
        <f>SUM(I8:AE8)</f>
        <v>252</v>
      </c>
      <c r="AM8" s="30">
        <f t="shared" si="0"/>
        <v>9</v>
      </c>
    </row>
    <row r="9" spans="1:39" ht="15.75" customHeight="1">
      <c r="A9" s="6" t="s">
        <v>199</v>
      </c>
      <c r="B9" s="7" t="s">
        <v>716</v>
      </c>
      <c r="C9" s="7">
        <v>43268</v>
      </c>
      <c r="D9" s="8">
        <v>840003145426853</v>
      </c>
      <c r="E9" s="9">
        <v>43114</v>
      </c>
      <c r="F9" s="6" t="s">
        <v>201</v>
      </c>
      <c r="G9" s="6" t="s">
        <v>202</v>
      </c>
      <c r="H9" s="10" t="s">
        <v>203</v>
      </c>
      <c r="I9" s="5">
        <v>20</v>
      </c>
      <c r="L9" s="30">
        <v>20</v>
      </c>
      <c r="S9" s="30">
        <v>26</v>
      </c>
      <c r="T9" s="30">
        <v>26</v>
      </c>
      <c r="U9" s="30">
        <v>20</v>
      </c>
      <c r="V9" s="30">
        <v>20</v>
      </c>
      <c r="AH9" s="30">
        <v>32</v>
      </c>
      <c r="AI9" s="30">
        <v>26</v>
      </c>
      <c r="AL9" s="19">
        <f>SUM(I9:AI9)</f>
        <v>190</v>
      </c>
      <c r="AM9" s="30">
        <f t="shared" si="0"/>
        <v>8</v>
      </c>
    </row>
    <row r="10" spans="1:39" ht="15.75" customHeight="1">
      <c r="A10" s="6" t="s">
        <v>199</v>
      </c>
      <c r="B10" s="7" t="s">
        <v>1031</v>
      </c>
      <c r="C10" s="7" t="s">
        <v>1032</v>
      </c>
      <c r="D10" s="8">
        <v>840003143063804</v>
      </c>
      <c r="E10" s="9">
        <v>43233</v>
      </c>
      <c r="F10" s="6" t="s">
        <v>1033</v>
      </c>
      <c r="G10" s="6" t="s">
        <v>1030</v>
      </c>
      <c r="H10" s="10" t="s">
        <v>1034</v>
      </c>
      <c r="J10" s="30">
        <v>26</v>
      </c>
      <c r="L10" s="30">
        <v>32</v>
      </c>
      <c r="AL10" s="19">
        <f aca="true" t="shared" si="1" ref="AL10:AL11">SUM(I10:AE10)</f>
        <v>58</v>
      </c>
      <c r="AM10" s="30">
        <f t="shared" si="0"/>
        <v>2</v>
      </c>
    </row>
    <row r="11" spans="1:39" ht="15.75" customHeight="1">
      <c r="A11" s="6" t="s">
        <v>199</v>
      </c>
      <c r="B11" s="7" t="s">
        <v>658</v>
      </c>
      <c r="C11" s="7" t="s">
        <v>659</v>
      </c>
      <c r="D11" s="8">
        <v>840003202577612</v>
      </c>
      <c r="E11" s="9">
        <v>43151</v>
      </c>
      <c r="F11" s="6" t="s">
        <v>660</v>
      </c>
      <c r="G11" s="6" t="s">
        <v>43</v>
      </c>
      <c r="H11" s="15" t="s">
        <v>661</v>
      </c>
      <c r="AL11" s="19">
        <f t="shared" si="1"/>
        <v>0</v>
      </c>
      <c r="AM11" s="30">
        <f t="shared" si="0"/>
        <v>0</v>
      </c>
    </row>
    <row r="12" spans="1:39" ht="15.75" customHeight="1">
      <c r="A12" s="6"/>
      <c r="B12" s="7"/>
      <c r="C12" s="7"/>
      <c r="D12" s="8"/>
      <c r="E12" s="9"/>
      <c r="F12" s="6"/>
      <c r="G12" s="6"/>
      <c r="H12" s="15"/>
      <c r="AM12" s="30"/>
    </row>
    <row r="13" spans="1:52" s="36" customFormat="1" ht="15.75" customHeight="1">
      <c r="A13" s="31" t="s">
        <v>1</v>
      </c>
      <c r="B13" s="32" t="s">
        <v>5</v>
      </c>
      <c r="C13" s="32" t="s">
        <v>6</v>
      </c>
      <c r="D13" s="33" t="s">
        <v>8</v>
      </c>
      <c r="E13" s="34" t="s">
        <v>9</v>
      </c>
      <c r="F13" s="31" t="s">
        <v>2</v>
      </c>
      <c r="G13" s="31" t="s">
        <v>3</v>
      </c>
      <c r="H13" s="35" t="s">
        <v>10</v>
      </c>
      <c r="I13" s="31" t="s">
        <v>7</v>
      </c>
      <c r="J13" s="48" t="s">
        <v>1059</v>
      </c>
      <c r="K13" s="48" t="s">
        <v>1062</v>
      </c>
      <c r="L13" s="1" t="s">
        <v>1063</v>
      </c>
      <c r="M13" s="1" t="s">
        <v>1064</v>
      </c>
      <c r="N13" s="1" t="s">
        <v>1065</v>
      </c>
      <c r="O13" s="1" t="s">
        <v>1066</v>
      </c>
      <c r="P13" s="1" t="s">
        <v>1067</v>
      </c>
      <c r="Q13" s="1" t="s">
        <v>1068</v>
      </c>
      <c r="R13" s="1" t="s">
        <v>1069</v>
      </c>
      <c r="S13" s="48" t="s">
        <v>1126</v>
      </c>
      <c r="T13" s="48" t="s">
        <v>1125</v>
      </c>
      <c r="U13" s="48" t="s">
        <v>1127</v>
      </c>
      <c r="V13" s="48" t="s">
        <v>1128</v>
      </c>
      <c r="W13" s="48" t="s">
        <v>1129</v>
      </c>
      <c r="X13" s="48" t="s">
        <v>1130</v>
      </c>
      <c r="Y13" s="48" t="s">
        <v>1152</v>
      </c>
      <c r="Z13" s="48" t="s">
        <v>1153</v>
      </c>
      <c r="AA13" s="48" t="s">
        <v>1154</v>
      </c>
      <c r="AB13" s="48" t="s">
        <v>1180</v>
      </c>
      <c r="AC13" s="48" t="s">
        <v>1181</v>
      </c>
      <c r="AD13" s="48" t="s">
        <v>1184</v>
      </c>
      <c r="AE13" s="48" t="s">
        <v>1186</v>
      </c>
      <c r="AF13" s="48" t="s">
        <v>1187</v>
      </c>
      <c r="AG13" s="48" t="s">
        <v>1190</v>
      </c>
      <c r="AH13" s="48" t="s">
        <v>1191</v>
      </c>
      <c r="AI13" s="48" t="s">
        <v>1192</v>
      </c>
      <c r="AJ13" s="48" t="s">
        <v>1193</v>
      </c>
      <c r="AK13" s="48" t="s">
        <v>1194</v>
      </c>
      <c r="AL13" s="25" t="s">
        <v>905</v>
      </c>
      <c r="AM13" s="56" t="s">
        <v>1124</v>
      </c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</row>
    <row r="14" spans="1:39" ht="15.75" customHeight="1">
      <c r="A14" s="6" t="s">
        <v>11</v>
      </c>
      <c r="B14" s="7" t="s">
        <v>94</v>
      </c>
      <c r="C14" s="7" t="s">
        <v>681</v>
      </c>
      <c r="D14" s="8">
        <v>840003127884863</v>
      </c>
      <c r="E14" s="9">
        <v>43157</v>
      </c>
      <c r="F14" s="6" t="s">
        <v>682</v>
      </c>
      <c r="G14" s="6" t="s">
        <v>111</v>
      </c>
      <c r="H14" s="10" t="s">
        <v>683</v>
      </c>
      <c r="I14" s="5">
        <v>54</v>
      </c>
      <c r="M14" s="30">
        <v>20</v>
      </c>
      <c r="N14" s="30">
        <v>56</v>
      </c>
      <c r="O14" s="30">
        <v>56</v>
      </c>
      <c r="P14" s="30">
        <v>25</v>
      </c>
      <c r="Q14" s="30">
        <v>15</v>
      </c>
      <c r="S14" s="30">
        <v>74</v>
      </c>
      <c r="T14" s="30">
        <v>79</v>
      </c>
      <c r="U14" s="30">
        <v>35</v>
      </c>
      <c r="V14" s="30">
        <v>50</v>
      </c>
      <c r="AL14" s="19">
        <f>SUM(I14:AC14)</f>
        <v>464</v>
      </c>
      <c r="AM14" s="30">
        <f aca="true" t="shared" si="2" ref="AM14:AM27">COUNT(I14:AK14)</f>
        <v>10</v>
      </c>
    </row>
    <row r="15" spans="1:39" ht="15.75" customHeight="1">
      <c r="A15" s="6" t="s">
        <v>11</v>
      </c>
      <c r="B15" s="7">
        <v>258</v>
      </c>
      <c r="C15" s="7">
        <v>246936</v>
      </c>
      <c r="D15" s="8">
        <v>840003008585304</v>
      </c>
      <c r="E15" s="9">
        <v>43167</v>
      </c>
      <c r="F15" s="6" t="s">
        <v>1107</v>
      </c>
      <c r="G15" s="6" t="s">
        <v>102</v>
      </c>
      <c r="H15" s="10" t="s">
        <v>1108</v>
      </c>
      <c r="K15" s="30">
        <v>38</v>
      </c>
      <c r="P15" s="30">
        <v>83</v>
      </c>
      <c r="Q15" s="30">
        <v>28</v>
      </c>
      <c r="R15" s="30">
        <v>44</v>
      </c>
      <c r="S15" s="30">
        <v>28</v>
      </c>
      <c r="T15" s="30">
        <v>15</v>
      </c>
      <c r="U15" s="30">
        <v>15</v>
      </c>
      <c r="V15" s="30">
        <v>20</v>
      </c>
      <c r="AF15" s="30">
        <v>95</v>
      </c>
      <c r="AL15" s="19">
        <f>SUM(I15:AF15)</f>
        <v>366</v>
      </c>
      <c r="AM15" s="30">
        <f t="shared" si="2"/>
        <v>9</v>
      </c>
    </row>
    <row r="16" spans="1:39" ht="15.75" customHeight="1">
      <c r="A16" s="6" t="s">
        <v>11</v>
      </c>
      <c r="B16" s="7" t="s">
        <v>766</v>
      </c>
      <c r="D16" s="8">
        <v>840003004438631</v>
      </c>
      <c r="E16" s="9">
        <v>43173</v>
      </c>
      <c r="F16" s="6" t="s">
        <v>896</v>
      </c>
      <c r="G16" s="6" t="s">
        <v>897</v>
      </c>
      <c r="H16" s="10" t="s">
        <v>898</v>
      </c>
      <c r="I16" s="5">
        <v>45</v>
      </c>
      <c r="M16" s="30">
        <v>16</v>
      </c>
      <c r="N16" s="30">
        <v>40</v>
      </c>
      <c r="O16" s="30">
        <v>40</v>
      </c>
      <c r="P16" s="30">
        <v>12</v>
      </c>
      <c r="Q16" s="30">
        <v>12</v>
      </c>
      <c r="R16" s="30">
        <v>16</v>
      </c>
      <c r="W16" s="30">
        <v>25</v>
      </c>
      <c r="X16" s="30">
        <v>25</v>
      </c>
      <c r="AL16" s="19">
        <f>SUM(I16:AE16)</f>
        <v>231</v>
      </c>
      <c r="AM16" s="30">
        <f t="shared" si="2"/>
        <v>9</v>
      </c>
    </row>
    <row r="17" spans="1:39" ht="15.75" customHeight="1">
      <c r="A17" s="6" t="s">
        <v>11</v>
      </c>
      <c r="B17" s="7" t="s">
        <v>845</v>
      </c>
      <c r="C17" s="7" t="s">
        <v>846</v>
      </c>
      <c r="D17" s="8">
        <v>840003136906468</v>
      </c>
      <c r="E17" s="9">
        <v>43200</v>
      </c>
      <c r="F17" s="6" t="s">
        <v>847</v>
      </c>
      <c r="G17" s="6" t="s">
        <v>476</v>
      </c>
      <c r="H17" s="10" t="s">
        <v>848</v>
      </c>
      <c r="I17" s="5">
        <v>36</v>
      </c>
      <c r="M17" s="30">
        <v>34</v>
      </c>
      <c r="N17" s="30">
        <v>24</v>
      </c>
      <c r="O17" s="30">
        <v>18</v>
      </c>
      <c r="P17" s="30">
        <v>25</v>
      </c>
      <c r="Q17" s="30">
        <v>25</v>
      </c>
      <c r="R17" s="30">
        <v>30</v>
      </c>
      <c r="AL17" s="19">
        <f>SUM(I17:AE17)</f>
        <v>192</v>
      </c>
      <c r="AM17" s="30">
        <f t="shared" si="2"/>
        <v>7</v>
      </c>
    </row>
    <row r="18" spans="1:39" ht="15.75" customHeight="1">
      <c r="A18" s="6" t="s">
        <v>11</v>
      </c>
      <c r="B18" s="7" t="s">
        <v>259</v>
      </c>
      <c r="C18" s="7" t="s">
        <v>789</v>
      </c>
      <c r="D18" s="8">
        <v>840003203549881</v>
      </c>
      <c r="E18" s="9">
        <v>43168</v>
      </c>
      <c r="F18" s="6" t="s">
        <v>391</v>
      </c>
      <c r="G18" s="6" t="s">
        <v>423</v>
      </c>
      <c r="H18" s="10" t="s">
        <v>790</v>
      </c>
      <c r="I18" s="5">
        <v>27</v>
      </c>
      <c r="J18" s="30">
        <v>32</v>
      </c>
      <c r="K18" s="30">
        <v>25</v>
      </c>
      <c r="P18" s="30">
        <v>10</v>
      </c>
      <c r="Q18" s="30">
        <v>12</v>
      </c>
      <c r="S18" s="30">
        <v>12</v>
      </c>
      <c r="T18" s="30">
        <v>28</v>
      </c>
      <c r="U18" s="30">
        <v>20</v>
      </c>
      <c r="V18" s="30">
        <v>15</v>
      </c>
      <c r="AL18" s="19">
        <f>SUM(I18:AE18)</f>
        <v>181</v>
      </c>
      <c r="AM18" s="30">
        <f t="shared" si="2"/>
        <v>9</v>
      </c>
    </row>
    <row r="19" spans="1:39" ht="15.75" customHeight="1">
      <c r="A19" s="6" t="s">
        <v>11</v>
      </c>
      <c r="B19" s="7" t="s">
        <v>699</v>
      </c>
      <c r="C19" s="7" t="s">
        <v>700</v>
      </c>
      <c r="D19" s="8">
        <v>840003145823518</v>
      </c>
      <c r="E19" s="9">
        <v>43161</v>
      </c>
      <c r="F19" s="6" t="s">
        <v>701</v>
      </c>
      <c r="G19" s="6" t="s">
        <v>697</v>
      </c>
      <c r="H19" s="10" t="s">
        <v>68</v>
      </c>
      <c r="I19" s="5">
        <v>35</v>
      </c>
      <c r="M19" s="30">
        <v>20</v>
      </c>
      <c r="N19" s="30">
        <v>12</v>
      </c>
      <c r="O19" s="30">
        <v>12</v>
      </c>
      <c r="P19" s="30">
        <v>20</v>
      </c>
      <c r="Q19" s="30">
        <v>20</v>
      </c>
      <c r="Z19" s="30">
        <v>12</v>
      </c>
      <c r="AA19" s="30">
        <v>25</v>
      </c>
      <c r="AB19" s="30">
        <v>20</v>
      </c>
      <c r="AL19" s="19">
        <f>SUM(I19:AE19)</f>
        <v>176</v>
      </c>
      <c r="AM19" s="30">
        <f t="shared" si="2"/>
        <v>9</v>
      </c>
    </row>
    <row r="20" spans="1:39" ht="15.75" customHeight="1">
      <c r="A20" s="6" t="s">
        <v>11</v>
      </c>
      <c r="B20" s="7">
        <v>872</v>
      </c>
      <c r="C20" s="7" t="s">
        <v>678</v>
      </c>
      <c r="D20" s="8">
        <v>840003127368306</v>
      </c>
      <c r="E20" s="9">
        <v>43147</v>
      </c>
      <c r="F20" s="6" t="s">
        <v>679</v>
      </c>
      <c r="G20" s="6" t="s">
        <v>102</v>
      </c>
      <c r="H20" s="10" t="s">
        <v>680</v>
      </c>
      <c r="I20" s="5">
        <v>27</v>
      </c>
      <c r="K20" s="30">
        <v>15</v>
      </c>
      <c r="L20" s="30">
        <v>25</v>
      </c>
      <c r="N20" s="30">
        <v>6</v>
      </c>
      <c r="O20" s="30">
        <v>6</v>
      </c>
      <c r="AF20" s="30">
        <v>15</v>
      </c>
      <c r="AI20" s="30">
        <v>16</v>
      </c>
      <c r="AL20" s="19">
        <f>SUM(I20:AI20)</f>
        <v>110</v>
      </c>
      <c r="AM20" s="30">
        <f t="shared" si="2"/>
        <v>7</v>
      </c>
    </row>
    <row r="21" spans="1:39" ht="15.75" customHeight="1">
      <c r="A21" s="6" t="s">
        <v>11</v>
      </c>
      <c r="B21" s="7" t="s">
        <v>767</v>
      </c>
      <c r="C21" s="7" t="s">
        <v>768</v>
      </c>
      <c r="D21" s="8">
        <v>840003133282779</v>
      </c>
      <c r="E21" s="9">
        <v>43179</v>
      </c>
      <c r="F21" s="6" t="s">
        <v>564</v>
      </c>
      <c r="G21" s="6" t="s">
        <v>764</v>
      </c>
      <c r="H21" s="10" t="s">
        <v>769</v>
      </c>
      <c r="I21" s="5">
        <v>109</v>
      </c>
      <c r="AL21" s="19">
        <f>SUM(I21:AE21)</f>
        <v>109</v>
      </c>
      <c r="AM21" s="30">
        <f t="shared" si="2"/>
        <v>1</v>
      </c>
    </row>
    <row r="22" spans="1:39" ht="15.75" customHeight="1">
      <c r="A22" s="6" t="s">
        <v>11</v>
      </c>
      <c r="B22" s="7">
        <v>801</v>
      </c>
      <c r="C22" s="7" t="s">
        <v>1101</v>
      </c>
      <c r="D22" s="8">
        <v>840003142515498</v>
      </c>
      <c r="E22" s="9">
        <v>43139</v>
      </c>
      <c r="F22" s="6" t="s">
        <v>272</v>
      </c>
      <c r="G22" s="6" t="s">
        <v>115</v>
      </c>
      <c r="H22" s="10" t="s">
        <v>1102</v>
      </c>
      <c r="K22" s="30">
        <v>12</v>
      </c>
      <c r="AB22" s="30">
        <v>32</v>
      </c>
      <c r="AL22" s="19">
        <f>SUM(I22:AE22)</f>
        <v>44</v>
      </c>
      <c r="AM22" s="30">
        <f t="shared" si="2"/>
        <v>2</v>
      </c>
    </row>
    <row r="23" spans="1:39" ht="15.75" customHeight="1">
      <c r="A23" s="6" t="s">
        <v>11</v>
      </c>
      <c r="B23" s="7" t="s">
        <v>863</v>
      </c>
      <c r="C23" s="7" t="s">
        <v>864</v>
      </c>
      <c r="D23" s="8">
        <v>840003148241787</v>
      </c>
      <c r="E23" s="9">
        <v>43169</v>
      </c>
      <c r="F23" s="6" t="s">
        <v>865</v>
      </c>
      <c r="G23" s="6" t="s">
        <v>866</v>
      </c>
      <c r="H23" s="10" t="s">
        <v>867</v>
      </c>
      <c r="I23" s="5">
        <v>36</v>
      </c>
      <c r="AL23" s="19">
        <f>SUM(I23:AE23)</f>
        <v>36</v>
      </c>
      <c r="AM23" s="30">
        <f t="shared" si="2"/>
        <v>1</v>
      </c>
    </row>
    <row r="24" spans="1:39" ht="15.75" customHeight="1">
      <c r="A24" s="6" t="s">
        <v>11</v>
      </c>
      <c r="B24" s="7" t="s">
        <v>814</v>
      </c>
      <c r="C24" s="7" t="s">
        <v>815</v>
      </c>
      <c r="D24" s="8">
        <v>840003008585324</v>
      </c>
      <c r="E24" s="9">
        <v>43161</v>
      </c>
      <c r="F24" s="6" t="s">
        <v>812</v>
      </c>
      <c r="G24" s="6" t="s">
        <v>427</v>
      </c>
      <c r="H24" s="10" t="s">
        <v>816</v>
      </c>
      <c r="I24" s="5">
        <v>27</v>
      </c>
      <c r="AL24" s="19">
        <f>SUM(I24:AE24)</f>
        <v>27</v>
      </c>
      <c r="AM24" s="30">
        <f t="shared" si="2"/>
        <v>1</v>
      </c>
    </row>
    <row r="25" spans="1:39" ht="15.75" customHeight="1">
      <c r="A25" s="6" t="s">
        <v>11</v>
      </c>
      <c r="B25" s="7">
        <v>134</v>
      </c>
      <c r="C25" s="7" t="s">
        <v>776</v>
      </c>
      <c r="E25" s="9">
        <v>43156</v>
      </c>
      <c r="F25" s="6" t="s">
        <v>391</v>
      </c>
      <c r="G25" s="6" t="s">
        <v>392</v>
      </c>
      <c r="H25" s="10" t="s">
        <v>777</v>
      </c>
      <c r="I25" s="5">
        <v>9</v>
      </c>
      <c r="AH25" s="30">
        <v>10</v>
      </c>
      <c r="AL25" s="19">
        <f>SUM(I25:AI25)</f>
        <v>19</v>
      </c>
      <c r="AM25" s="30">
        <f t="shared" si="2"/>
        <v>2</v>
      </c>
    </row>
    <row r="26" spans="1:39" ht="15.75" customHeight="1">
      <c r="A26" s="6" t="s">
        <v>11</v>
      </c>
      <c r="B26" s="7" t="s">
        <v>259</v>
      </c>
      <c r="C26" s="7" t="s">
        <v>789</v>
      </c>
      <c r="D26" s="8">
        <v>840003203549881</v>
      </c>
      <c r="E26" s="9">
        <v>43168</v>
      </c>
      <c r="F26" s="6" t="s">
        <v>374</v>
      </c>
      <c r="G26" s="6" t="s">
        <v>423</v>
      </c>
      <c r="H26" s="15" t="s">
        <v>790</v>
      </c>
      <c r="AL26" s="19">
        <f>SUM(I26:AE26)</f>
        <v>0</v>
      </c>
      <c r="AM26" s="30">
        <f t="shared" si="2"/>
        <v>0</v>
      </c>
    </row>
    <row r="27" spans="1:39" ht="15.75" customHeight="1">
      <c r="A27" s="6" t="s">
        <v>11</v>
      </c>
      <c r="B27" s="7" t="s">
        <v>845</v>
      </c>
      <c r="C27" s="7" t="s">
        <v>846</v>
      </c>
      <c r="D27" s="8">
        <v>840003136906468</v>
      </c>
      <c r="E27" s="9">
        <v>43200</v>
      </c>
      <c r="F27" s="6" t="s">
        <v>480</v>
      </c>
      <c r="G27" s="6" t="s">
        <v>476</v>
      </c>
      <c r="H27" s="15" t="s">
        <v>848</v>
      </c>
      <c r="AL27" s="19">
        <f>SUM(I27:AE27)</f>
        <v>0</v>
      </c>
      <c r="AM27" s="30">
        <f t="shared" si="2"/>
        <v>0</v>
      </c>
    </row>
    <row r="28" spans="1:39" ht="15.75" customHeight="1">
      <c r="A28" s="6"/>
      <c r="B28" s="7"/>
      <c r="D28" s="8"/>
      <c r="E28" s="9"/>
      <c r="F28" s="6"/>
      <c r="G28" s="6"/>
      <c r="H28" s="15"/>
      <c r="AM28" s="30"/>
    </row>
    <row r="29" spans="1:52" ht="15.75" customHeight="1">
      <c r="A29" s="20" t="s">
        <v>1</v>
      </c>
      <c r="B29" s="22" t="s">
        <v>5</v>
      </c>
      <c r="C29" s="22" t="s">
        <v>6</v>
      </c>
      <c r="D29" s="23" t="s">
        <v>8</v>
      </c>
      <c r="E29" s="24" t="s">
        <v>9</v>
      </c>
      <c r="F29" s="20" t="s">
        <v>2</v>
      </c>
      <c r="G29" s="20" t="s">
        <v>3</v>
      </c>
      <c r="H29" s="21" t="s">
        <v>10</v>
      </c>
      <c r="I29" s="20" t="s">
        <v>7</v>
      </c>
      <c r="J29" s="48" t="s">
        <v>1061</v>
      </c>
      <c r="K29" s="48" t="s">
        <v>1062</v>
      </c>
      <c r="L29" s="1" t="s">
        <v>1063</v>
      </c>
      <c r="M29" s="1" t="s">
        <v>1064</v>
      </c>
      <c r="N29" s="1" t="s">
        <v>1065</v>
      </c>
      <c r="O29" s="1" t="s">
        <v>1066</v>
      </c>
      <c r="P29" s="1" t="s">
        <v>1067</v>
      </c>
      <c r="Q29" s="1" t="s">
        <v>1068</v>
      </c>
      <c r="R29" s="1" t="s">
        <v>1069</v>
      </c>
      <c r="S29" s="48" t="s">
        <v>1126</v>
      </c>
      <c r="T29" s="48" t="s">
        <v>1125</v>
      </c>
      <c r="U29" s="48" t="s">
        <v>1127</v>
      </c>
      <c r="V29" s="48" t="s">
        <v>1128</v>
      </c>
      <c r="W29" s="48" t="s">
        <v>1129</v>
      </c>
      <c r="X29" s="48" t="s">
        <v>1130</v>
      </c>
      <c r="Y29" s="48" t="s">
        <v>1152</v>
      </c>
      <c r="Z29" s="48" t="s">
        <v>1153</v>
      </c>
      <c r="AA29" s="48" t="s">
        <v>1154</v>
      </c>
      <c r="AB29" s="48" t="s">
        <v>1180</v>
      </c>
      <c r="AC29" s="48" t="s">
        <v>1181</v>
      </c>
      <c r="AD29" s="48" t="s">
        <v>1184</v>
      </c>
      <c r="AE29" s="48" t="s">
        <v>1186</v>
      </c>
      <c r="AF29" s="48" t="s">
        <v>1187</v>
      </c>
      <c r="AG29" s="48" t="s">
        <v>1190</v>
      </c>
      <c r="AH29" s="48" t="s">
        <v>1191</v>
      </c>
      <c r="AI29" s="48" t="s">
        <v>1192</v>
      </c>
      <c r="AJ29" s="48" t="s">
        <v>1193</v>
      </c>
      <c r="AK29" s="48" t="s">
        <v>1194</v>
      </c>
      <c r="AL29" s="25" t="s">
        <v>905</v>
      </c>
      <c r="AM29" s="56" t="s">
        <v>1124</v>
      </c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39" ht="15" customHeight="1">
      <c r="A30" s="6" t="s">
        <v>48</v>
      </c>
      <c r="B30" s="7" t="s">
        <v>772</v>
      </c>
      <c r="C30" s="7"/>
      <c r="D30" s="8">
        <v>840003146144572</v>
      </c>
      <c r="E30" s="9">
        <v>43189</v>
      </c>
      <c r="F30" s="6" t="s">
        <v>774</v>
      </c>
      <c r="G30" s="6" t="s">
        <v>371</v>
      </c>
      <c r="H30" s="10" t="s">
        <v>531</v>
      </c>
      <c r="L30" s="30">
        <v>10</v>
      </c>
      <c r="M30" s="30">
        <v>20</v>
      </c>
      <c r="N30" s="87">
        <v>40</v>
      </c>
      <c r="O30" s="87">
        <v>30</v>
      </c>
      <c r="P30" s="87">
        <v>44</v>
      </c>
      <c r="Q30" s="87">
        <v>44</v>
      </c>
      <c r="S30" s="30">
        <v>12</v>
      </c>
      <c r="T30" s="75">
        <v>25</v>
      </c>
      <c r="U30" s="87">
        <v>28</v>
      </c>
      <c r="V30" s="87">
        <v>74</v>
      </c>
      <c r="Y30" s="87">
        <v>82</v>
      </c>
      <c r="Z30" s="87">
        <v>108</v>
      </c>
      <c r="AA30" s="87">
        <v>113</v>
      </c>
      <c r="AB30" s="87">
        <v>94</v>
      </c>
      <c r="AC30" s="75"/>
      <c r="AD30" s="75"/>
      <c r="AE30" s="75"/>
      <c r="AF30" s="75"/>
      <c r="AG30" s="75"/>
      <c r="AH30" s="75"/>
      <c r="AI30" s="75"/>
      <c r="AJ30" s="75"/>
      <c r="AK30" s="75"/>
      <c r="AL30" s="19">
        <f>SUM(U30:AB30)+SUM(N30:Q30)</f>
        <v>657</v>
      </c>
      <c r="AM30" s="30">
        <f aca="true" t="shared" si="3" ref="AM30:AM66">COUNT(I30:AK30)</f>
        <v>14</v>
      </c>
    </row>
    <row r="31" spans="1:39" ht="15.75" customHeight="1">
      <c r="A31" s="6" t="s">
        <v>48</v>
      </c>
      <c r="B31" s="7" t="s">
        <v>601</v>
      </c>
      <c r="C31" s="7">
        <v>394851</v>
      </c>
      <c r="D31" s="8">
        <v>840003015009562</v>
      </c>
      <c r="E31" s="9">
        <v>43175</v>
      </c>
      <c r="F31" s="6" t="s">
        <v>842</v>
      </c>
      <c r="G31" s="6" t="s">
        <v>460</v>
      </c>
      <c r="H31" s="10" t="s">
        <v>843</v>
      </c>
      <c r="I31" s="5">
        <v>52</v>
      </c>
      <c r="J31" s="30">
        <v>44</v>
      </c>
      <c r="K31" s="30">
        <v>46</v>
      </c>
      <c r="M31" s="30">
        <v>100</v>
      </c>
      <c r="N31" s="30">
        <v>74</v>
      </c>
      <c r="O31" s="30">
        <v>74</v>
      </c>
      <c r="S31" s="30">
        <v>78</v>
      </c>
      <c r="T31" s="30">
        <v>78</v>
      </c>
      <c r="U31" s="30">
        <v>85</v>
      </c>
      <c r="V31" s="30">
        <v>25</v>
      </c>
      <c r="AD31" s="75"/>
      <c r="AE31" s="75"/>
      <c r="AF31" s="75"/>
      <c r="AG31" s="75"/>
      <c r="AH31" s="75"/>
      <c r="AI31" s="75"/>
      <c r="AJ31" s="75"/>
      <c r="AK31" s="75"/>
      <c r="AL31" s="19">
        <f>SUM(I31:AC31)</f>
        <v>656</v>
      </c>
      <c r="AM31" s="30">
        <f t="shared" si="3"/>
        <v>10</v>
      </c>
    </row>
    <row r="32" spans="1:39" ht="15.75" customHeight="1">
      <c r="A32" s="6" t="s">
        <v>48</v>
      </c>
      <c r="B32" s="7" t="s">
        <v>823</v>
      </c>
      <c r="C32" s="7" t="s">
        <v>824</v>
      </c>
      <c r="D32" s="8">
        <v>840003143194549</v>
      </c>
      <c r="E32" s="9"/>
      <c r="F32" s="6" t="s">
        <v>825</v>
      </c>
      <c r="G32" s="6" t="s">
        <v>430</v>
      </c>
      <c r="H32" s="10" t="s">
        <v>826</v>
      </c>
      <c r="I32" s="86">
        <v>42</v>
      </c>
      <c r="J32" s="87">
        <v>34</v>
      </c>
      <c r="K32" s="87">
        <v>24</v>
      </c>
      <c r="L32" s="87">
        <v>20</v>
      </c>
      <c r="S32" s="75">
        <v>15</v>
      </c>
      <c r="T32" s="75">
        <v>15</v>
      </c>
      <c r="U32" s="75">
        <v>15</v>
      </c>
      <c r="V32" s="30">
        <v>10</v>
      </c>
      <c r="Z32" s="87">
        <v>24</v>
      </c>
      <c r="AA32" s="87">
        <v>32</v>
      </c>
      <c r="AD32" s="75"/>
      <c r="AE32" s="75"/>
      <c r="AF32" s="87">
        <v>62</v>
      </c>
      <c r="AG32" s="75"/>
      <c r="AH32" s="87">
        <v>38</v>
      </c>
      <c r="AI32" s="87">
        <v>79</v>
      </c>
      <c r="AJ32" s="87">
        <v>77</v>
      </c>
      <c r="AK32" s="75"/>
      <c r="AL32" s="19">
        <f>SUM(Z32:AJ32)+SUM(I32:L32)</f>
        <v>432</v>
      </c>
      <c r="AM32" s="30">
        <f t="shared" si="3"/>
        <v>14</v>
      </c>
    </row>
    <row r="33" spans="1:39" ht="15.75" customHeight="1">
      <c r="A33" s="6" t="s">
        <v>48</v>
      </c>
      <c r="B33" s="7" t="s">
        <v>791</v>
      </c>
      <c r="C33" s="7">
        <v>395248</v>
      </c>
      <c r="D33" s="8">
        <v>840003004457761</v>
      </c>
      <c r="E33" s="9">
        <v>43162</v>
      </c>
      <c r="F33" s="6" t="s">
        <v>792</v>
      </c>
      <c r="G33" s="6" t="s">
        <v>793</v>
      </c>
      <c r="H33" s="10" t="s">
        <v>794</v>
      </c>
      <c r="I33" s="86">
        <v>28</v>
      </c>
      <c r="M33" s="87">
        <v>15</v>
      </c>
      <c r="N33" s="87">
        <v>12</v>
      </c>
      <c r="O33" s="87">
        <v>12</v>
      </c>
      <c r="P33" s="75">
        <v>12</v>
      </c>
      <c r="Q33" s="75">
        <v>12</v>
      </c>
      <c r="R33" s="30">
        <v>6</v>
      </c>
      <c r="W33" s="87">
        <v>25</v>
      </c>
      <c r="X33" s="87">
        <v>46</v>
      </c>
      <c r="AB33" s="87">
        <v>30</v>
      </c>
      <c r="AC33" s="87">
        <v>38</v>
      </c>
      <c r="AD33" s="87">
        <v>38</v>
      </c>
      <c r="AE33" s="87">
        <v>38</v>
      </c>
      <c r="AF33" s="75"/>
      <c r="AG33" s="75"/>
      <c r="AH33" s="75"/>
      <c r="AI33" s="75"/>
      <c r="AJ33" s="75"/>
      <c r="AK33" s="75"/>
      <c r="AL33" s="19">
        <f>SUM(W33:AE33)+SUM(I33:O33)</f>
        <v>282</v>
      </c>
      <c r="AM33" s="30">
        <f t="shared" si="3"/>
        <v>13</v>
      </c>
    </row>
    <row r="34" spans="1:39" ht="15.75" customHeight="1">
      <c r="A34" s="6" t="s">
        <v>48</v>
      </c>
      <c r="B34" s="7" t="s">
        <v>1010</v>
      </c>
      <c r="C34" s="7">
        <v>395755</v>
      </c>
      <c r="D34" s="8">
        <v>840003144447809</v>
      </c>
      <c r="E34" s="9">
        <v>43164</v>
      </c>
      <c r="F34" s="6" t="s">
        <v>1116</v>
      </c>
      <c r="G34" s="6" t="s">
        <v>1117</v>
      </c>
      <c r="H34" s="10" t="s">
        <v>1118</v>
      </c>
      <c r="M34" s="30">
        <v>18</v>
      </c>
      <c r="N34" s="30">
        <v>20</v>
      </c>
      <c r="O34" s="30">
        <v>30</v>
      </c>
      <c r="P34" s="30">
        <v>24</v>
      </c>
      <c r="Q34" s="30">
        <v>24</v>
      </c>
      <c r="R34" s="30">
        <v>12</v>
      </c>
      <c r="W34" s="30">
        <v>40</v>
      </c>
      <c r="X34" s="30">
        <v>30</v>
      </c>
      <c r="AD34" s="75"/>
      <c r="AE34" s="75"/>
      <c r="AF34" s="75"/>
      <c r="AG34" s="75"/>
      <c r="AH34" s="75"/>
      <c r="AI34" s="75"/>
      <c r="AJ34" s="75"/>
      <c r="AK34" s="75"/>
      <c r="AL34" s="19">
        <f aca="true" t="shared" si="4" ref="AL34:AL45">SUM(I34:AE34)</f>
        <v>198</v>
      </c>
      <c r="AM34" s="30">
        <f t="shared" si="3"/>
        <v>8</v>
      </c>
    </row>
    <row r="35" spans="1:39" ht="15" customHeight="1">
      <c r="A35" s="6" t="s">
        <v>48</v>
      </c>
      <c r="B35" s="7" t="s">
        <v>710</v>
      </c>
      <c r="C35" s="7" t="s">
        <v>711</v>
      </c>
      <c r="D35" s="8">
        <v>840003124744762</v>
      </c>
      <c r="E35" s="9">
        <v>43189</v>
      </c>
      <c r="F35" s="6" t="s">
        <v>712</v>
      </c>
      <c r="G35" s="6" t="s">
        <v>713</v>
      </c>
      <c r="H35" s="10" t="s">
        <v>714</v>
      </c>
      <c r="I35" s="5">
        <v>48</v>
      </c>
      <c r="K35" s="30">
        <v>20</v>
      </c>
      <c r="L35" s="30">
        <v>12</v>
      </c>
      <c r="N35" s="30">
        <v>20</v>
      </c>
      <c r="O35" s="30">
        <v>25</v>
      </c>
      <c r="R35" s="30">
        <v>36</v>
      </c>
      <c r="U35" s="30">
        <v>15</v>
      </c>
      <c r="V35" s="30">
        <v>15</v>
      </c>
      <c r="AL35" s="19">
        <f t="shared" si="4"/>
        <v>191</v>
      </c>
      <c r="AM35" s="30">
        <f t="shared" si="3"/>
        <v>8</v>
      </c>
    </row>
    <row r="36" spans="1:39" ht="15.75" customHeight="1">
      <c r="A36" s="6" t="s">
        <v>48</v>
      </c>
      <c r="B36" s="7"/>
      <c r="C36" s="7"/>
      <c r="D36" s="8">
        <v>840003008603293</v>
      </c>
      <c r="E36" s="9"/>
      <c r="F36" s="70" t="s">
        <v>748</v>
      </c>
      <c r="G36" s="70" t="s">
        <v>745</v>
      </c>
      <c r="H36" s="10"/>
      <c r="W36" s="75">
        <v>89</v>
      </c>
      <c r="X36" s="75">
        <v>38</v>
      </c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19">
        <f t="shared" si="4"/>
        <v>127</v>
      </c>
      <c r="AM36" s="30">
        <f t="shared" si="3"/>
        <v>2</v>
      </c>
    </row>
    <row r="37" spans="1:39" ht="15.75" customHeight="1">
      <c r="A37" s="6" t="s">
        <v>48</v>
      </c>
      <c r="B37" s="7" t="s">
        <v>899</v>
      </c>
      <c r="D37" s="8">
        <v>840003004438641</v>
      </c>
      <c r="E37" s="9">
        <v>43164</v>
      </c>
      <c r="F37" s="6" t="s">
        <v>900</v>
      </c>
      <c r="G37" s="6" t="s">
        <v>897</v>
      </c>
      <c r="H37" s="10" t="s">
        <v>901</v>
      </c>
      <c r="I37" s="5">
        <v>14</v>
      </c>
      <c r="M37" s="30">
        <v>12</v>
      </c>
      <c r="N37" s="30">
        <v>12</v>
      </c>
      <c r="O37" s="30">
        <v>12</v>
      </c>
      <c r="P37" s="30">
        <v>12</v>
      </c>
      <c r="Q37" s="30">
        <v>15</v>
      </c>
      <c r="R37" s="30">
        <v>10</v>
      </c>
      <c r="W37" s="30">
        <v>15</v>
      </c>
      <c r="X37" s="30">
        <v>18</v>
      </c>
      <c r="AL37" s="19">
        <f t="shared" si="4"/>
        <v>120</v>
      </c>
      <c r="AM37" s="30">
        <f t="shared" si="3"/>
        <v>9</v>
      </c>
    </row>
    <row r="38" spans="1:39" ht="15.75" customHeight="1">
      <c r="A38" s="6" t="s">
        <v>48</v>
      </c>
      <c r="B38" s="7" t="s">
        <v>758</v>
      </c>
      <c r="C38" s="7">
        <v>396150</v>
      </c>
      <c r="D38" s="11">
        <v>840003141300676</v>
      </c>
      <c r="E38" s="9">
        <v>43174</v>
      </c>
      <c r="F38" s="6" t="s">
        <v>360</v>
      </c>
      <c r="G38" s="6" t="s">
        <v>361</v>
      </c>
      <c r="H38" s="10" t="s">
        <v>759</v>
      </c>
      <c r="I38" s="5">
        <v>32</v>
      </c>
      <c r="S38" s="30">
        <v>15</v>
      </c>
      <c r="T38" s="30">
        <v>10</v>
      </c>
      <c r="Z38" s="30">
        <v>32</v>
      </c>
      <c r="AA38" s="30">
        <v>24</v>
      </c>
      <c r="AL38" s="19">
        <f t="shared" si="4"/>
        <v>113</v>
      </c>
      <c r="AM38" s="30">
        <f t="shared" si="3"/>
        <v>5</v>
      </c>
    </row>
    <row r="39" spans="1:39" ht="15.75" customHeight="1">
      <c r="A39" s="6" t="s">
        <v>48</v>
      </c>
      <c r="B39" s="7" t="s">
        <v>1053</v>
      </c>
      <c r="C39" s="7">
        <v>5396573</v>
      </c>
      <c r="D39" s="8">
        <v>840003147311879</v>
      </c>
      <c r="E39" s="9">
        <v>43177</v>
      </c>
      <c r="F39" s="6" t="s">
        <v>1052</v>
      </c>
      <c r="G39" s="6" t="s">
        <v>1050</v>
      </c>
      <c r="H39" s="10" t="s">
        <v>81</v>
      </c>
      <c r="J39" s="30">
        <v>20</v>
      </c>
      <c r="K39" s="30">
        <v>30</v>
      </c>
      <c r="L39" s="30">
        <v>15</v>
      </c>
      <c r="M39" s="30">
        <v>35</v>
      </c>
      <c r="AL39" s="19">
        <f t="shared" si="4"/>
        <v>100</v>
      </c>
      <c r="AM39" s="30">
        <f t="shared" si="3"/>
        <v>4</v>
      </c>
    </row>
    <row r="40" spans="1:39" ht="15.75" customHeight="1">
      <c r="A40" s="6" t="s">
        <v>48</v>
      </c>
      <c r="B40" s="7">
        <v>429</v>
      </c>
      <c r="C40" s="7" t="s">
        <v>1109</v>
      </c>
      <c r="D40" s="8">
        <v>840003008069174</v>
      </c>
      <c r="E40" s="9">
        <v>43179</v>
      </c>
      <c r="F40" s="6" t="s">
        <v>1107</v>
      </c>
      <c r="G40" s="6" t="s">
        <v>102</v>
      </c>
      <c r="H40" s="10" t="s">
        <v>826</v>
      </c>
      <c r="K40" s="30">
        <v>18</v>
      </c>
      <c r="L40" s="30">
        <v>18</v>
      </c>
      <c r="S40" s="30">
        <v>25</v>
      </c>
      <c r="T40" s="30">
        <v>15</v>
      </c>
      <c r="U40" s="30">
        <v>12</v>
      </c>
      <c r="V40" s="30">
        <v>12</v>
      </c>
      <c r="AL40" s="19">
        <f t="shared" si="4"/>
        <v>100</v>
      </c>
      <c r="AM40" s="30">
        <f t="shared" si="3"/>
        <v>6</v>
      </c>
    </row>
    <row r="41" spans="1:39" ht="15.75" customHeight="1">
      <c r="A41" s="6" t="s">
        <v>48</v>
      </c>
      <c r="B41" s="7" t="s">
        <v>734</v>
      </c>
      <c r="C41" s="7">
        <v>395845</v>
      </c>
      <c r="D41" s="8">
        <v>840003203127204</v>
      </c>
      <c r="E41" s="9">
        <v>43157</v>
      </c>
      <c r="F41" s="6" t="s">
        <v>740</v>
      </c>
      <c r="G41" s="6" t="s">
        <v>85</v>
      </c>
      <c r="H41" s="10" t="s">
        <v>735</v>
      </c>
      <c r="N41" s="30">
        <v>25</v>
      </c>
      <c r="O41" s="30">
        <v>15</v>
      </c>
      <c r="S41" s="30">
        <v>20</v>
      </c>
      <c r="T41" s="30">
        <v>20</v>
      </c>
      <c r="AL41" s="19">
        <f t="shared" si="4"/>
        <v>80</v>
      </c>
      <c r="AM41" s="30">
        <f t="shared" si="3"/>
        <v>4</v>
      </c>
    </row>
    <row r="42" spans="1:39" ht="15.75" customHeight="1">
      <c r="A42" s="6" t="s">
        <v>48</v>
      </c>
      <c r="B42" s="7" t="s">
        <v>770</v>
      </c>
      <c r="C42" s="7">
        <v>397267</v>
      </c>
      <c r="D42" s="8">
        <v>840003006382103</v>
      </c>
      <c r="E42" s="9">
        <v>43164</v>
      </c>
      <c r="F42" s="70" t="s">
        <v>1143</v>
      </c>
      <c r="G42" s="70" t="s">
        <v>764</v>
      </c>
      <c r="H42" s="10" t="s">
        <v>1147</v>
      </c>
      <c r="S42" s="30">
        <v>25</v>
      </c>
      <c r="T42" s="30">
        <v>12</v>
      </c>
      <c r="U42" s="30">
        <v>20</v>
      </c>
      <c r="V42" s="30">
        <v>20</v>
      </c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19">
        <f t="shared" si="4"/>
        <v>77</v>
      </c>
      <c r="AM42" s="30">
        <f t="shared" si="3"/>
        <v>4</v>
      </c>
    </row>
    <row r="43" spans="1:39" ht="15.75" customHeight="1">
      <c r="A43" s="6" t="s">
        <v>48</v>
      </c>
      <c r="B43" s="7" t="s">
        <v>169</v>
      </c>
      <c r="C43" s="7">
        <v>395319</v>
      </c>
      <c r="D43" s="8" t="s">
        <v>884</v>
      </c>
      <c r="E43" s="9">
        <v>43174</v>
      </c>
      <c r="F43" s="6" t="s">
        <v>885</v>
      </c>
      <c r="G43" s="6" t="s">
        <v>886</v>
      </c>
      <c r="H43" s="10" t="s">
        <v>887</v>
      </c>
      <c r="I43" s="5">
        <v>40</v>
      </c>
      <c r="J43" s="30">
        <v>12</v>
      </c>
      <c r="L43" s="30">
        <v>15</v>
      </c>
      <c r="AL43" s="19">
        <f t="shared" si="4"/>
        <v>67</v>
      </c>
      <c r="AM43" s="30">
        <f t="shared" si="3"/>
        <v>3</v>
      </c>
    </row>
    <row r="44" spans="1:39" ht="15.75" customHeight="1">
      <c r="A44" s="6" t="s">
        <v>48</v>
      </c>
      <c r="B44" s="7" t="s">
        <v>747</v>
      </c>
      <c r="C44" s="7">
        <v>396172</v>
      </c>
      <c r="D44" s="8">
        <v>840003008603291</v>
      </c>
      <c r="E44" s="9"/>
      <c r="F44" s="70" t="s">
        <v>748</v>
      </c>
      <c r="G44" s="70" t="s">
        <v>745</v>
      </c>
      <c r="H44" s="10" t="s">
        <v>749</v>
      </c>
      <c r="P44" s="30">
        <v>30</v>
      </c>
      <c r="Q44" s="30">
        <v>30</v>
      </c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19">
        <f t="shared" si="4"/>
        <v>60</v>
      </c>
      <c r="AM44" s="30">
        <f t="shared" si="3"/>
        <v>2</v>
      </c>
    </row>
    <row r="45" spans="1:39" ht="15.75" customHeight="1">
      <c r="A45" s="6" t="s">
        <v>48</v>
      </c>
      <c r="B45" s="7" t="s">
        <v>993</v>
      </c>
      <c r="C45" s="7" t="s">
        <v>994</v>
      </c>
      <c r="D45" s="8">
        <v>840003142193658</v>
      </c>
      <c r="E45" s="9">
        <v>43151</v>
      </c>
      <c r="F45" s="6" t="s">
        <v>995</v>
      </c>
      <c r="G45" s="6" t="s">
        <v>996</v>
      </c>
      <c r="H45" s="10" t="s">
        <v>997</v>
      </c>
      <c r="J45" s="30">
        <v>20</v>
      </c>
      <c r="S45" s="30">
        <v>16</v>
      </c>
      <c r="T45" s="30">
        <v>16</v>
      </c>
      <c r="AL45" s="19">
        <f t="shared" si="4"/>
        <v>52</v>
      </c>
      <c r="AM45" s="30">
        <f t="shared" si="3"/>
        <v>3</v>
      </c>
    </row>
    <row r="46" spans="1:39" ht="15.75" customHeight="1">
      <c r="A46" s="6" t="s">
        <v>48</v>
      </c>
      <c r="B46" s="7"/>
      <c r="C46" s="7"/>
      <c r="D46" s="8">
        <v>840003141446209</v>
      </c>
      <c r="E46" s="9"/>
      <c r="F46" s="70" t="s">
        <v>924</v>
      </c>
      <c r="G46" s="70" t="s">
        <v>196</v>
      </c>
      <c r="H46" s="10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>
        <v>12</v>
      </c>
      <c r="AI46" s="75">
        <v>30</v>
      </c>
      <c r="AJ46" s="75"/>
      <c r="AK46" s="75"/>
      <c r="AL46" s="19">
        <f>SUM(I46:AI46)</f>
        <v>42</v>
      </c>
      <c r="AM46" s="30">
        <f t="shared" si="3"/>
        <v>2</v>
      </c>
    </row>
    <row r="47" spans="1:39" ht="15.75" customHeight="1">
      <c r="A47" s="6" t="s">
        <v>48</v>
      </c>
      <c r="B47" s="7" t="s">
        <v>785</v>
      </c>
      <c r="C47" s="7" t="s">
        <v>786</v>
      </c>
      <c r="D47" s="8">
        <v>840003137911992</v>
      </c>
      <c r="E47" s="9">
        <v>43174</v>
      </c>
      <c r="F47" s="6" t="s">
        <v>420</v>
      </c>
      <c r="G47" s="6" t="s">
        <v>787</v>
      </c>
      <c r="H47" s="10" t="s">
        <v>788</v>
      </c>
      <c r="I47" s="5">
        <v>35</v>
      </c>
      <c r="AL47" s="19">
        <f aca="true" t="shared" si="5" ref="AL47:AL66">SUM(I47:AE47)</f>
        <v>35</v>
      </c>
      <c r="AM47" s="30">
        <f t="shared" si="3"/>
        <v>1</v>
      </c>
    </row>
    <row r="48" spans="1:39" ht="15.75" customHeight="1">
      <c r="A48" s="6" t="s">
        <v>48</v>
      </c>
      <c r="D48" s="8">
        <v>840003201448987</v>
      </c>
      <c r="E48" s="9"/>
      <c r="F48" s="6" t="s">
        <v>45</v>
      </c>
      <c r="G48" s="6" t="s">
        <v>46</v>
      </c>
      <c r="H48" s="10" t="s">
        <v>47</v>
      </c>
      <c r="W48" s="30">
        <v>20</v>
      </c>
      <c r="X48" s="30">
        <v>15</v>
      </c>
      <c r="AL48" s="19">
        <f t="shared" si="5"/>
        <v>35</v>
      </c>
      <c r="AM48" s="30">
        <f t="shared" si="3"/>
        <v>2</v>
      </c>
    </row>
    <row r="49" spans="1:39" ht="15.75" customHeight="1">
      <c r="A49" s="6" t="s">
        <v>48</v>
      </c>
      <c r="B49" s="7" t="s">
        <v>1103</v>
      </c>
      <c r="C49" s="7">
        <v>396383</v>
      </c>
      <c r="D49" s="8">
        <v>840003142515493</v>
      </c>
      <c r="E49" s="9">
        <v>43163</v>
      </c>
      <c r="F49" s="6" t="s">
        <v>272</v>
      </c>
      <c r="G49" s="6" t="s">
        <v>115</v>
      </c>
      <c r="H49" s="10" t="s">
        <v>286</v>
      </c>
      <c r="K49" s="30">
        <v>16</v>
      </c>
      <c r="AB49" s="30">
        <v>16</v>
      </c>
      <c r="AL49" s="19">
        <f t="shared" si="5"/>
        <v>32</v>
      </c>
      <c r="AM49" s="30">
        <f t="shared" si="3"/>
        <v>2</v>
      </c>
    </row>
    <row r="50" spans="1:39" ht="15.75" customHeight="1">
      <c r="A50" s="6" t="s">
        <v>48</v>
      </c>
      <c r="B50" s="7" t="s">
        <v>82</v>
      </c>
      <c r="C50" s="7" t="s">
        <v>722</v>
      </c>
      <c r="D50" s="8">
        <v>840003145823632</v>
      </c>
      <c r="E50" s="9">
        <v>43130</v>
      </c>
      <c r="F50" s="6" t="s">
        <v>596</v>
      </c>
      <c r="G50" s="6" t="s">
        <v>723</v>
      </c>
      <c r="H50" s="10" t="s">
        <v>578</v>
      </c>
      <c r="L50" s="30">
        <v>25</v>
      </c>
      <c r="AL50" s="19">
        <f t="shared" si="5"/>
        <v>25</v>
      </c>
      <c r="AM50" s="30">
        <f t="shared" si="3"/>
        <v>1</v>
      </c>
    </row>
    <row r="51" spans="1:39" ht="15" customHeight="1">
      <c r="A51" s="6" t="s">
        <v>48</v>
      </c>
      <c r="B51" s="7" t="s">
        <v>856</v>
      </c>
      <c r="D51" s="8">
        <v>840003140727314</v>
      </c>
      <c r="E51" s="9">
        <v>43170</v>
      </c>
      <c r="F51" s="6" t="s">
        <v>779</v>
      </c>
      <c r="G51" s="6" t="s">
        <v>854</v>
      </c>
      <c r="H51" s="10" t="s">
        <v>857</v>
      </c>
      <c r="I51" s="5">
        <v>7</v>
      </c>
      <c r="AC51" s="30">
        <v>12</v>
      </c>
      <c r="AL51" s="19">
        <f t="shared" si="5"/>
        <v>19</v>
      </c>
      <c r="AM51" s="30">
        <f t="shared" si="3"/>
        <v>2</v>
      </c>
    </row>
    <row r="52" spans="1:39" ht="15" customHeight="1">
      <c r="A52" s="6" t="s">
        <v>48</v>
      </c>
      <c r="B52" s="7" t="s">
        <v>1137</v>
      </c>
      <c r="C52" s="7" t="s">
        <v>1169</v>
      </c>
      <c r="D52" s="8">
        <v>840003005312783</v>
      </c>
      <c r="E52" s="9">
        <v>43162</v>
      </c>
      <c r="F52" s="70" t="s">
        <v>91</v>
      </c>
      <c r="G52" s="70" t="s">
        <v>92</v>
      </c>
      <c r="H52" s="15" t="s">
        <v>1170</v>
      </c>
      <c r="W52" s="75"/>
      <c r="X52" s="75"/>
      <c r="Y52" s="75"/>
      <c r="Z52" s="75">
        <v>8</v>
      </c>
      <c r="AA52" s="75">
        <v>8</v>
      </c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19">
        <f t="shared" si="5"/>
        <v>16</v>
      </c>
      <c r="AM52" s="30">
        <f t="shared" si="3"/>
        <v>2</v>
      </c>
    </row>
    <row r="53" spans="1:39" ht="15" customHeight="1">
      <c r="A53" s="6" t="s">
        <v>48</v>
      </c>
      <c r="B53" s="7" t="s">
        <v>259</v>
      </c>
      <c r="C53" s="7">
        <v>397859</v>
      </c>
      <c r="D53" s="8">
        <v>84003144450816</v>
      </c>
      <c r="E53" s="9">
        <v>43163</v>
      </c>
      <c r="F53" s="70" t="s">
        <v>325</v>
      </c>
      <c r="G53" s="70" t="s">
        <v>326</v>
      </c>
      <c r="H53" s="15" t="s">
        <v>1171</v>
      </c>
      <c r="W53" s="75"/>
      <c r="X53" s="75"/>
      <c r="Y53" s="75"/>
      <c r="Z53" s="75">
        <v>8</v>
      </c>
      <c r="AA53" s="75">
        <v>8</v>
      </c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19">
        <f t="shared" si="5"/>
        <v>16</v>
      </c>
      <c r="AM53" s="30">
        <f t="shared" si="3"/>
        <v>2</v>
      </c>
    </row>
    <row r="54" spans="1:39" ht="15" customHeight="1">
      <c r="A54" s="6" t="s">
        <v>48</v>
      </c>
      <c r="D54" s="8">
        <v>840003201351732</v>
      </c>
      <c r="E54" s="9"/>
      <c r="F54" s="6" t="s">
        <v>672</v>
      </c>
      <c r="G54" s="6" t="s">
        <v>86</v>
      </c>
      <c r="H54" s="15"/>
      <c r="K54" s="30">
        <v>15</v>
      </c>
      <c r="AL54" s="19">
        <f t="shared" si="5"/>
        <v>15</v>
      </c>
      <c r="AM54" s="30">
        <f t="shared" si="3"/>
        <v>1</v>
      </c>
    </row>
    <row r="55" spans="1:39" ht="15" customHeight="1">
      <c r="A55" s="6" t="s">
        <v>48</v>
      </c>
      <c r="B55" s="7" t="s">
        <v>890</v>
      </c>
      <c r="C55" s="7" t="s">
        <v>891</v>
      </c>
      <c r="D55" s="8">
        <v>840003004435171</v>
      </c>
      <c r="E55" s="9">
        <v>43166</v>
      </c>
      <c r="F55" s="6" t="s">
        <v>811</v>
      </c>
      <c r="G55" s="6" t="s">
        <v>608</v>
      </c>
      <c r="H55" s="15" t="s">
        <v>892</v>
      </c>
      <c r="I55" s="5">
        <v>7</v>
      </c>
      <c r="Y55" s="30">
        <v>6</v>
      </c>
      <c r="AL55" s="19">
        <f t="shared" si="5"/>
        <v>13</v>
      </c>
      <c r="AM55" s="30">
        <f t="shared" si="3"/>
        <v>2</v>
      </c>
    </row>
    <row r="56" spans="1:39" ht="15" customHeight="1">
      <c r="A56" s="6" t="s">
        <v>48</v>
      </c>
      <c r="B56" s="7" t="s">
        <v>259</v>
      </c>
      <c r="C56" s="7" t="s">
        <v>666</v>
      </c>
      <c r="D56" s="8">
        <v>840003141961640</v>
      </c>
      <c r="E56" s="9">
        <v>43194</v>
      </c>
      <c r="F56" s="6" t="s">
        <v>667</v>
      </c>
      <c r="G56" s="6" t="s">
        <v>67</v>
      </c>
      <c r="H56" s="15" t="s">
        <v>668</v>
      </c>
      <c r="AL56" s="19">
        <f t="shared" si="5"/>
        <v>0</v>
      </c>
      <c r="AM56" s="30">
        <f t="shared" si="3"/>
        <v>0</v>
      </c>
    </row>
    <row r="57" spans="1:39" ht="15.75" customHeight="1">
      <c r="A57" s="6" t="s">
        <v>48</v>
      </c>
      <c r="B57" s="7" t="s">
        <v>686</v>
      </c>
      <c r="C57" s="7">
        <v>396410</v>
      </c>
      <c r="D57" s="8">
        <v>840003142146</v>
      </c>
      <c r="E57" s="9">
        <v>43153</v>
      </c>
      <c r="F57" s="6" t="s">
        <v>114</v>
      </c>
      <c r="G57" s="6" t="s">
        <v>115</v>
      </c>
      <c r="H57" s="10" t="s">
        <v>687</v>
      </c>
      <c r="AL57" s="19">
        <f t="shared" si="5"/>
        <v>0</v>
      </c>
      <c r="AM57" s="30">
        <f t="shared" si="3"/>
        <v>0</v>
      </c>
    </row>
    <row r="58" spans="1:39" ht="15.75" customHeight="1">
      <c r="A58" s="6" t="s">
        <v>48</v>
      </c>
      <c r="B58" s="7" t="s">
        <v>692</v>
      </c>
      <c r="C58" s="7" t="s">
        <v>693</v>
      </c>
      <c r="D58" s="8">
        <v>840003151992340</v>
      </c>
      <c r="E58" s="9">
        <v>43190</v>
      </c>
      <c r="F58" s="6" t="s">
        <v>138</v>
      </c>
      <c r="G58" s="6" t="s">
        <v>139</v>
      </c>
      <c r="H58" s="15"/>
      <c r="AL58" s="19">
        <f t="shared" si="5"/>
        <v>0</v>
      </c>
      <c r="AM58" s="30">
        <f t="shared" si="3"/>
        <v>0</v>
      </c>
    </row>
    <row r="59" spans="1:39" ht="15.75" customHeight="1">
      <c r="A59" s="6" t="s">
        <v>48</v>
      </c>
      <c r="B59" s="7" t="s">
        <v>703</v>
      </c>
      <c r="C59" s="7" t="s">
        <v>707</v>
      </c>
      <c r="D59" s="8">
        <v>840003143063883</v>
      </c>
      <c r="E59" s="9">
        <v>43188</v>
      </c>
      <c r="F59" s="6" t="s">
        <v>704</v>
      </c>
      <c r="G59" s="6" t="s">
        <v>705</v>
      </c>
      <c r="H59" s="10" t="s">
        <v>706</v>
      </c>
      <c r="AL59" s="19">
        <f t="shared" si="5"/>
        <v>0</v>
      </c>
      <c r="AM59" s="30">
        <f t="shared" si="3"/>
        <v>0</v>
      </c>
    </row>
    <row r="60" spans="1:39" ht="15" customHeight="1">
      <c r="A60" s="6" t="s">
        <v>48</v>
      </c>
      <c r="B60" s="7" t="s">
        <v>734</v>
      </c>
      <c r="C60" s="7">
        <v>395845</v>
      </c>
      <c r="D60" s="8">
        <v>840003203127204</v>
      </c>
      <c r="E60" s="9">
        <v>43157</v>
      </c>
      <c r="F60" s="6" t="s">
        <v>386</v>
      </c>
      <c r="G60" s="6" t="s">
        <v>85</v>
      </c>
      <c r="H60" s="15" t="s">
        <v>735</v>
      </c>
      <c r="AL60" s="19">
        <f t="shared" si="5"/>
        <v>0</v>
      </c>
      <c r="AM60" s="30">
        <f t="shared" si="3"/>
        <v>0</v>
      </c>
    </row>
    <row r="61" spans="1:39" ht="15" customHeight="1">
      <c r="A61" s="6" t="s">
        <v>48</v>
      </c>
      <c r="B61" s="7" t="s">
        <v>736</v>
      </c>
      <c r="C61" s="7" t="s">
        <v>737</v>
      </c>
      <c r="D61" s="8">
        <v>840003203127202</v>
      </c>
      <c r="E61" s="9">
        <v>43155</v>
      </c>
      <c r="F61" s="6" t="s">
        <v>738</v>
      </c>
      <c r="G61" s="6" t="s">
        <v>85</v>
      </c>
      <c r="H61" s="15" t="s">
        <v>300</v>
      </c>
      <c r="AL61" s="19">
        <f t="shared" si="5"/>
        <v>0</v>
      </c>
      <c r="AM61" s="30">
        <f t="shared" si="3"/>
        <v>0</v>
      </c>
    </row>
    <row r="62" spans="1:39" ht="15" customHeight="1">
      <c r="A62" s="6" t="s">
        <v>48</v>
      </c>
      <c r="B62" s="7" t="s">
        <v>736</v>
      </c>
      <c r="C62" s="7" t="s">
        <v>737</v>
      </c>
      <c r="D62" s="8">
        <v>840003203127202</v>
      </c>
      <c r="E62" s="9">
        <v>43155</v>
      </c>
      <c r="F62" s="6" t="s">
        <v>740</v>
      </c>
      <c r="G62" s="6" t="s">
        <v>85</v>
      </c>
      <c r="H62" s="15" t="s">
        <v>300</v>
      </c>
      <c r="AL62" s="19">
        <f t="shared" si="5"/>
        <v>0</v>
      </c>
      <c r="AM62" s="30">
        <f t="shared" si="3"/>
        <v>0</v>
      </c>
    </row>
    <row r="63" spans="1:39" ht="15" customHeight="1">
      <c r="A63" s="6" t="s">
        <v>48</v>
      </c>
      <c r="B63" s="7" t="s">
        <v>82</v>
      </c>
      <c r="C63" s="7" t="s">
        <v>784</v>
      </c>
      <c r="D63" s="8">
        <v>840003201786191</v>
      </c>
      <c r="E63" s="9">
        <v>43160</v>
      </c>
      <c r="F63" s="6" t="s">
        <v>779</v>
      </c>
      <c r="G63" s="6" t="s">
        <v>780</v>
      </c>
      <c r="H63" s="15" t="s">
        <v>157</v>
      </c>
      <c r="AL63" s="19">
        <f t="shared" si="5"/>
        <v>0</v>
      </c>
      <c r="AM63" s="30">
        <f t="shared" si="3"/>
        <v>0</v>
      </c>
    </row>
    <row r="64" spans="1:39" ht="15" customHeight="1">
      <c r="A64" s="6" t="s">
        <v>48</v>
      </c>
      <c r="B64" s="7"/>
      <c r="C64" s="7"/>
      <c r="D64" s="8">
        <v>840003136687063</v>
      </c>
      <c r="E64" s="9">
        <v>43177</v>
      </c>
      <c r="F64" s="6" t="s">
        <v>1099</v>
      </c>
      <c r="G64" s="6" t="s">
        <v>1100</v>
      </c>
      <c r="H64" s="15"/>
      <c r="AL64" s="19">
        <f t="shared" si="5"/>
        <v>0</v>
      </c>
      <c r="AM64" s="30">
        <f t="shared" si="3"/>
        <v>0</v>
      </c>
    </row>
    <row r="65" spans="1:39" ht="15" customHeight="1">
      <c r="A65" s="6" t="s">
        <v>48</v>
      </c>
      <c r="B65" s="7" t="s">
        <v>441</v>
      </c>
      <c r="C65" s="7" t="s">
        <v>1112</v>
      </c>
      <c r="D65" s="8">
        <v>840003008069173</v>
      </c>
      <c r="E65" s="9">
        <v>43169</v>
      </c>
      <c r="F65" s="6" t="s">
        <v>1107</v>
      </c>
      <c r="G65" s="6" t="s">
        <v>102</v>
      </c>
      <c r="H65" s="15" t="s">
        <v>997</v>
      </c>
      <c r="AL65" s="19">
        <f t="shared" si="5"/>
        <v>0</v>
      </c>
      <c r="AM65" s="30">
        <f t="shared" si="3"/>
        <v>0</v>
      </c>
    </row>
    <row r="66" spans="1:39" ht="15" customHeight="1">
      <c r="A66" s="6" t="s">
        <v>48</v>
      </c>
      <c r="B66" s="7" t="s">
        <v>254</v>
      </c>
      <c r="C66" s="7" t="s">
        <v>1135</v>
      </c>
      <c r="D66" s="8">
        <v>840003145421089</v>
      </c>
      <c r="E66" s="9">
        <v>43171</v>
      </c>
      <c r="F66" s="70" t="s">
        <v>1136</v>
      </c>
      <c r="G66" s="70" t="s">
        <v>416</v>
      </c>
      <c r="H66" s="1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19">
        <f t="shared" si="5"/>
        <v>0</v>
      </c>
      <c r="AM66" s="30">
        <f t="shared" si="3"/>
        <v>0</v>
      </c>
    </row>
    <row r="67" spans="1:39" ht="15" customHeight="1">
      <c r="A67" s="6"/>
      <c r="B67" s="7"/>
      <c r="C67" s="7"/>
      <c r="D67" s="8"/>
      <c r="E67" s="9"/>
      <c r="F67" s="6"/>
      <c r="G67" s="6"/>
      <c r="H67" s="15"/>
      <c r="AM67" s="30"/>
    </row>
    <row r="68" spans="1:52" ht="15.75" customHeight="1">
      <c r="A68" s="20" t="s">
        <v>1</v>
      </c>
      <c r="B68" s="22" t="s">
        <v>5</v>
      </c>
      <c r="C68" s="22" t="s">
        <v>6</v>
      </c>
      <c r="D68" s="23" t="s">
        <v>8</v>
      </c>
      <c r="E68" s="24" t="s">
        <v>9</v>
      </c>
      <c r="F68" s="20" t="s">
        <v>2</v>
      </c>
      <c r="G68" s="20" t="s">
        <v>3</v>
      </c>
      <c r="H68" s="21" t="s">
        <v>10</v>
      </c>
      <c r="I68" s="20" t="s">
        <v>7</v>
      </c>
      <c r="J68" s="48" t="s">
        <v>1061</v>
      </c>
      <c r="K68" s="48" t="s">
        <v>1062</v>
      </c>
      <c r="L68" s="1" t="s">
        <v>1063</v>
      </c>
      <c r="M68" s="1" t="s">
        <v>1064</v>
      </c>
      <c r="N68" s="1" t="s">
        <v>1065</v>
      </c>
      <c r="O68" s="1" t="s">
        <v>1066</v>
      </c>
      <c r="P68" s="1" t="s">
        <v>1067</v>
      </c>
      <c r="Q68" s="1" t="s">
        <v>1068</v>
      </c>
      <c r="R68" s="1" t="s">
        <v>1069</v>
      </c>
      <c r="S68" s="48" t="s">
        <v>1126</v>
      </c>
      <c r="T68" s="48" t="s">
        <v>1125</v>
      </c>
      <c r="U68" s="48" t="s">
        <v>1127</v>
      </c>
      <c r="V68" s="48" t="s">
        <v>1128</v>
      </c>
      <c r="W68" s="48" t="s">
        <v>1129</v>
      </c>
      <c r="X68" s="48" t="s">
        <v>1130</v>
      </c>
      <c r="Y68" s="48" t="s">
        <v>1152</v>
      </c>
      <c r="Z68" s="48" t="s">
        <v>1153</v>
      </c>
      <c r="AA68" s="48" t="s">
        <v>1154</v>
      </c>
      <c r="AB68" s="48" t="s">
        <v>1180</v>
      </c>
      <c r="AC68" s="48" t="s">
        <v>1181</v>
      </c>
      <c r="AD68" s="48" t="s">
        <v>1184</v>
      </c>
      <c r="AE68" s="48" t="s">
        <v>1186</v>
      </c>
      <c r="AF68" s="48" t="s">
        <v>1187</v>
      </c>
      <c r="AG68" s="48" t="s">
        <v>1190</v>
      </c>
      <c r="AH68" s="48" t="s">
        <v>1191</v>
      </c>
      <c r="AI68" s="48" t="s">
        <v>1192</v>
      </c>
      <c r="AJ68" s="48" t="s">
        <v>1193</v>
      </c>
      <c r="AK68" s="48" t="s">
        <v>1194</v>
      </c>
      <c r="AL68" s="25" t="s">
        <v>905</v>
      </c>
      <c r="AM68" s="56" t="s">
        <v>1124</v>
      </c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</row>
    <row r="69" spans="1:39" ht="15.75" customHeight="1">
      <c r="A69" s="6" t="s">
        <v>650</v>
      </c>
      <c r="D69" s="8">
        <v>840003203549844</v>
      </c>
      <c r="E69" s="9"/>
      <c r="F69" s="6" t="s">
        <v>882</v>
      </c>
      <c r="G69" s="6" t="s">
        <v>883</v>
      </c>
      <c r="H69" s="10"/>
      <c r="I69" s="86">
        <v>54</v>
      </c>
      <c r="N69" s="87">
        <v>30</v>
      </c>
      <c r="O69" s="87">
        <v>30</v>
      </c>
      <c r="W69" s="87">
        <v>24</v>
      </c>
      <c r="X69" s="87">
        <v>80</v>
      </c>
      <c r="Z69" s="87">
        <v>98</v>
      </c>
      <c r="AA69" s="87">
        <v>68</v>
      </c>
      <c r="AD69" s="30">
        <v>20</v>
      </c>
      <c r="AE69" s="30">
        <v>20</v>
      </c>
      <c r="AH69" s="87">
        <v>67</v>
      </c>
      <c r="AJ69" s="87">
        <v>50</v>
      </c>
      <c r="AK69" s="87">
        <v>36</v>
      </c>
      <c r="AL69" s="19">
        <f>AH69+AJ69+AK69+SUM(I69:AA69)</f>
        <v>537</v>
      </c>
      <c r="AM69" s="30">
        <f aca="true" t="shared" si="6" ref="AM69:AM100">COUNT(I69:AK69)</f>
        <v>12</v>
      </c>
    </row>
    <row r="70" spans="1:39" ht="15.75" customHeight="1">
      <c r="A70" s="70" t="s">
        <v>650</v>
      </c>
      <c r="B70" s="71"/>
      <c r="C70" s="71"/>
      <c r="D70" s="72"/>
      <c r="E70" s="73"/>
      <c r="F70" s="70" t="s">
        <v>1016</v>
      </c>
      <c r="G70" s="70" t="s">
        <v>1017</v>
      </c>
      <c r="H70" s="77" t="s">
        <v>1021</v>
      </c>
      <c r="I70" s="67"/>
      <c r="J70" s="75">
        <v>78</v>
      </c>
      <c r="K70" s="75"/>
      <c r="L70" s="75"/>
      <c r="M70" s="75"/>
      <c r="N70" s="75"/>
      <c r="O70" s="75"/>
      <c r="P70" s="75"/>
      <c r="Q70" s="75"/>
      <c r="R70" s="75"/>
      <c r="S70" s="75">
        <v>94</v>
      </c>
      <c r="T70" s="75">
        <v>94</v>
      </c>
      <c r="U70" s="75">
        <v>75</v>
      </c>
      <c r="V70" s="75">
        <v>95</v>
      </c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19">
        <f>SUM(I70:AE70)</f>
        <v>436</v>
      </c>
      <c r="AM70" s="30">
        <f t="shared" si="6"/>
        <v>5</v>
      </c>
    </row>
    <row r="71" spans="1:39" ht="15.75" customHeight="1">
      <c r="A71" s="6" t="s">
        <v>650</v>
      </c>
      <c r="B71" s="7" t="s">
        <v>747</v>
      </c>
      <c r="D71" s="8">
        <v>840003008603291</v>
      </c>
      <c r="E71" s="9"/>
      <c r="F71" s="70" t="s">
        <v>748</v>
      </c>
      <c r="G71" s="70" t="s">
        <v>745</v>
      </c>
      <c r="H71" s="10" t="s">
        <v>749</v>
      </c>
      <c r="I71" s="5">
        <v>50</v>
      </c>
      <c r="M71" s="30">
        <v>95</v>
      </c>
      <c r="N71" s="30">
        <v>30</v>
      </c>
      <c r="O71" s="30">
        <v>36</v>
      </c>
      <c r="R71" s="30">
        <v>70</v>
      </c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19">
        <f>SUM(I71:AE71)</f>
        <v>281</v>
      </c>
      <c r="AM71" s="30">
        <f t="shared" si="6"/>
        <v>5</v>
      </c>
    </row>
    <row r="72" spans="1:39" ht="15.75" customHeight="1">
      <c r="A72" s="6" t="s">
        <v>650</v>
      </c>
      <c r="D72" s="8">
        <v>840003144182798</v>
      </c>
      <c r="E72" s="9">
        <v>43160</v>
      </c>
      <c r="F72" s="6" t="s">
        <v>171</v>
      </c>
      <c r="G72" s="6" t="s">
        <v>172</v>
      </c>
      <c r="H72" s="10"/>
      <c r="I72" s="86">
        <v>35</v>
      </c>
      <c r="K72" s="87">
        <v>16</v>
      </c>
      <c r="M72" s="75">
        <v>10</v>
      </c>
      <c r="N72" s="30">
        <v>10</v>
      </c>
      <c r="O72" s="30">
        <v>6</v>
      </c>
      <c r="AB72" s="87">
        <v>25</v>
      </c>
      <c r="AD72" s="87">
        <v>16</v>
      </c>
      <c r="AE72" s="87">
        <v>16</v>
      </c>
      <c r="AF72" s="87">
        <v>40</v>
      </c>
      <c r="AG72" s="87">
        <v>48</v>
      </c>
      <c r="AH72" s="87">
        <v>16</v>
      </c>
      <c r="AI72" s="87">
        <v>30</v>
      </c>
      <c r="AJ72" s="87">
        <v>15</v>
      </c>
      <c r="AL72" s="19">
        <f>SUM(AB72:AJ72)+I72+K72</f>
        <v>257</v>
      </c>
      <c r="AM72" s="30">
        <f t="shared" si="6"/>
        <v>13</v>
      </c>
    </row>
    <row r="73" spans="1:39" ht="15.75" customHeight="1">
      <c r="A73" s="6" t="s">
        <v>650</v>
      </c>
      <c r="B73" s="7" t="s">
        <v>852</v>
      </c>
      <c r="D73" s="8">
        <v>840003136906468</v>
      </c>
      <c r="E73" s="9">
        <v>43180</v>
      </c>
      <c r="F73" s="6" t="s">
        <v>480</v>
      </c>
      <c r="G73" s="6" t="s">
        <v>476</v>
      </c>
      <c r="H73" s="10"/>
      <c r="I73" s="5">
        <v>55</v>
      </c>
      <c r="M73" s="30">
        <v>25</v>
      </c>
      <c r="N73" s="30">
        <v>20</v>
      </c>
      <c r="O73" s="30">
        <v>24</v>
      </c>
      <c r="P73" s="30">
        <v>20</v>
      </c>
      <c r="Q73" s="30">
        <v>20</v>
      </c>
      <c r="R73" s="30">
        <v>30</v>
      </c>
      <c r="W73" s="30">
        <v>40</v>
      </c>
      <c r="X73" s="30">
        <v>20</v>
      </c>
      <c r="AL73" s="19">
        <f aca="true" t="shared" si="7" ref="AL73:AL79">SUM(I73:AE73)</f>
        <v>254</v>
      </c>
      <c r="AM73" s="30">
        <f t="shared" si="6"/>
        <v>9</v>
      </c>
    </row>
    <row r="74" spans="1:39" ht="15" customHeight="1">
      <c r="A74" s="6" t="s">
        <v>650</v>
      </c>
      <c r="D74" s="8">
        <v>840003124744761</v>
      </c>
      <c r="E74" s="9">
        <v>43149</v>
      </c>
      <c r="F74" s="6" t="s">
        <v>715</v>
      </c>
      <c r="G74" s="6" t="s">
        <v>713</v>
      </c>
      <c r="H74" s="10" t="s">
        <v>714</v>
      </c>
      <c r="I74" s="5">
        <v>21</v>
      </c>
      <c r="K74" s="30">
        <v>24</v>
      </c>
      <c r="L74" s="30">
        <v>12</v>
      </c>
      <c r="N74" s="30">
        <v>24</v>
      </c>
      <c r="O74" s="30">
        <v>24</v>
      </c>
      <c r="U74" s="30">
        <v>30</v>
      </c>
      <c r="V74" s="30">
        <v>30</v>
      </c>
      <c r="AC74" s="30">
        <v>60</v>
      </c>
      <c r="AL74" s="19">
        <f t="shared" si="7"/>
        <v>225</v>
      </c>
      <c r="AM74" s="30">
        <f t="shared" si="6"/>
        <v>8</v>
      </c>
    </row>
    <row r="75" spans="1:39" ht="15.75" customHeight="1">
      <c r="A75" s="6" t="s">
        <v>650</v>
      </c>
      <c r="B75" s="7"/>
      <c r="C75" s="7"/>
      <c r="D75" s="8">
        <v>840003008603294</v>
      </c>
      <c r="E75" s="9"/>
      <c r="F75" s="70" t="s">
        <v>748</v>
      </c>
      <c r="G75" s="70" t="s">
        <v>745</v>
      </c>
      <c r="H75" s="10"/>
      <c r="W75" s="75">
        <v>96</v>
      </c>
      <c r="X75" s="75">
        <v>95</v>
      </c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19">
        <f t="shared" si="7"/>
        <v>191</v>
      </c>
      <c r="AM75" s="30">
        <f t="shared" si="6"/>
        <v>2</v>
      </c>
    </row>
    <row r="76" spans="1:39" ht="15.75" customHeight="1">
      <c r="A76" s="6" t="s">
        <v>650</v>
      </c>
      <c r="D76" s="8">
        <v>840003141345219</v>
      </c>
      <c r="E76" s="9"/>
      <c r="F76" s="6" t="s">
        <v>760</v>
      </c>
      <c r="G76" s="6" t="s">
        <v>365</v>
      </c>
      <c r="H76" s="10"/>
      <c r="I76" s="5">
        <v>40</v>
      </c>
      <c r="N76" s="30">
        <v>25</v>
      </c>
      <c r="O76" s="30">
        <v>30</v>
      </c>
      <c r="AD76" s="30">
        <v>63</v>
      </c>
      <c r="AE76" s="30">
        <v>28</v>
      </c>
      <c r="AL76" s="19">
        <f t="shared" si="7"/>
        <v>186</v>
      </c>
      <c r="AM76" s="30">
        <f t="shared" si="6"/>
        <v>5</v>
      </c>
    </row>
    <row r="77" spans="1:39" ht="15.75" customHeight="1">
      <c r="A77" s="6" t="s">
        <v>650</v>
      </c>
      <c r="B77" s="7" t="s">
        <v>834</v>
      </c>
      <c r="D77" s="8">
        <v>840003127277984</v>
      </c>
      <c r="E77" s="9">
        <v>43187</v>
      </c>
      <c r="F77" s="6" t="s">
        <v>835</v>
      </c>
      <c r="G77" s="6" t="s">
        <v>836</v>
      </c>
      <c r="H77" s="10" t="s">
        <v>837</v>
      </c>
      <c r="I77" s="5">
        <v>8</v>
      </c>
      <c r="K77" s="30">
        <v>32</v>
      </c>
      <c r="M77" s="30">
        <v>20</v>
      </c>
      <c r="N77" s="30">
        <v>15</v>
      </c>
      <c r="O77" s="30">
        <v>12</v>
      </c>
      <c r="P77" s="30">
        <v>16</v>
      </c>
      <c r="Q77" s="30">
        <v>16</v>
      </c>
      <c r="R77" s="30">
        <v>25</v>
      </c>
      <c r="AL77" s="19">
        <f t="shared" si="7"/>
        <v>144</v>
      </c>
      <c r="AM77" s="30">
        <f t="shared" si="6"/>
        <v>8</v>
      </c>
    </row>
    <row r="78" spans="1:39" ht="15.75" customHeight="1">
      <c r="A78" s="6" t="s">
        <v>650</v>
      </c>
      <c r="D78" s="8">
        <v>840003135583101</v>
      </c>
      <c r="E78" s="9">
        <v>43141</v>
      </c>
      <c r="F78" s="6" t="s">
        <v>204</v>
      </c>
      <c r="G78" s="6" t="s">
        <v>651</v>
      </c>
      <c r="H78" s="10" t="s">
        <v>652</v>
      </c>
      <c r="I78" s="5">
        <v>28</v>
      </c>
      <c r="K78" s="30">
        <v>48</v>
      </c>
      <c r="L78" s="30">
        <v>10</v>
      </c>
      <c r="U78" s="30">
        <v>28</v>
      </c>
      <c r="V78" s="30">
        <v>24</v>
      </c>
      <c r="AL78" s="19">
        <f t="shared" si="7"/>
        <v>138</v>
      </c>
      <c r="AM78" s="30">
        <f t="shared" si="6"/>
        <v>5</v>
      </c>
    </row>
    <row r="79" spans="1:39" ht="15.75" customHeight="1">
      <c r="A79" s="6" t="s">
        <v>650</v>
      </c>
      <c r="B79" s="7" t="s">
        <v>734</v>
      </c>
      <c r="D79" s="8">
        <v>840003203127204</v>
      </c>
      <c r="E79" s="9">
        <v>43157</v>
      </c>
      <c r="F79" s="6" t="s">
        <v>386</v>
      </c>
      <c r="G79" s="6" t="s">
        <v>85</v>
      </c>
      <c r="H79" s="10" t="s">
        <v>735</v>
      </c>
      <c r="I79" s="5">
        <v>40</v>
      </c>
      <c r="N79" s="30">
        <v>12</v>
      </c>
      <c r="O79" s="30">
        <v>12</v>
      </c>
      <c r="S79" s="30">
        <v>24</v>
      </c>
      <c r="T79" s="30">
        <v>24</v>
      </c>
      <c r="AL79" s="19">
        <f t="shared" si="7"/>
        <v>112</v>
      </c>
      <c r="AM79" s="30">
        <f t="shared" si="6"/>
        <v>5</v>
      </c>
    </row>
    <row r="80" spans="1:39" ht="15.75" customHeight="1">
      <c r="A80" s="6" t="s">
        <v>650</v>
      </c>
      <c r="D80" s="8">
        <v>840003133994544</v>
      </c>
      <c r="E80" s="9">
        <v>43140</v>
      </c>
      <c r="F80" s="6" t="s">
        <v>386</v>
      </c>
      <c r="G80" s="6" t="s">
        <v>387</v>
      </c>
      <c r="H80" s="10" t="s">
        <v>775</v>
      </c>
      <c r="AK80" s="30">
        <v>98</v>
      </c>
      <c r="AL80" s="19">
        <f>SUM(I80:AK80)</f>
        <v>98</v>
      </c>
      <c r="AM80" s="30">
        <f t="shared" si="6"/>
        <v>1</v>
      </c>
    </row>
    <row r="81" spans="1:39" ht="15.75" customHeight="1">
      <c r="A81" s="6" t="s">
        <v>650</v>
      </c>
      <c r="B81" s="7"/>
      <c r="C81" s="7"/>
      <c r="D81" s="8">
        <v>840003127884685</v>
      </c>
      <c r="E81" s="9"/>
      <c r="F81" s="6" t="s">
        <v>1049</v>
      </c>
      <c r="G81" s="6" t="s">
        <v>111</v>
      </c>
      <c r="H81" s="10"/>
      <c r="M81" s="30">
        <v>25</v>
      </c>
      <c r="N81" s="30">
        <v>20</v>
      </c>
      <c r="O81" s="30">
        <v>30</v>
      </c>
      <c r="AL81" s="19">
        <f>SUM(I81:AE81)</f>
        <v>75</v>
      </c>
      <c r="AM81" s="30">
        <f t="shared" si="6"/>
        <v>3</v>
      </c>
    </row>
    <row r="82" spans="1:39" ht="15.75" customHeight="1">
      <c r="A82" s="6" t="s">
        <v>650</v>
      </c>
      <c r="D82" s="8">
        <v>840003201351732</v>
      </c>
      <c r="E82" s="9"/>
      <c r="F82" s="6" t="s">
        <v>672</v>
      </c>
      <c r="G82" s="6" t="s">
        <v>86</v>
      </c>
      <c r="H82" s="10"/>
      <c r="I82" s="5">
        <v>36</v>
      </c>
      <c r="N82" s="30">
        <v>15</v>
      </c>
      <c r="O82" s="30">
        <v>18</v>
      </c>
      <c r="AL82" s="19">
        <f>SUM(I82:AE82)</f>
        <v>69</v>
      </c>
      <c r="AM82" s="30">
        <f t="shared" si="6"/>
        <v>3</v>
      </c>
    </row>
    <row r="83" spans="1:39" ht="15.75" customHeight="1">
      <c r="A83" s="6" t="s">
        <v>650</v>
      </c>
      <c r="D83" s="8">
        <v>840003127485030</v>
      </c>
      <c r="E83" s="9">
        <v>43162</v>
      </c>
      <c r="F83" s="6" t="s">
        <v>888</v>
      </c>
      <c r="G83" s="6" t="s">
        <v>889</v>
      </c>
      <c r="H83" s="10" t="s">
        <v>540</v>
      </c>
      <c r="I83" s="5">
        <v>10</v>
      </c>
      <c r="L83" s="30">
        <v>16</v>
      </c>
      <c r="AG83" s="30">
        <v>40</v>
      </c>
      <c r="AL83" s="19">
        <f>SUM(I83:AG83)</f>
        <v>66</v>
      </c>
      <c r="AM83" s="30">
        <f t="shared" si="6"/>
        <v>3</v>
      </c>
    </row>
    <row r="84" spans="1:39" ht="15.75" customHeight="1">
      <c r="A84" s="6" t="s">
        <v>650</v>
      </c>
      <c r="B84" s="7"/>
      <c r="C84" s="7"/>
      <c r="D84" s="8">
        <v>840003147311880</v>
      </c>
      <c r="E84" s="9">
        <v>43174</v>
      </c>
      <c r="F84" s="6" t="s">
        <v>1049</v>
      </c>
      <c r="G84" s="6" t="s">
        <v>1050</v>
      </c>
      <c r="H84" s="10"/>
      <c r="J84" s="30">
        <v>15</v>
      </c>
      <c r="K84" s="30">
        <v>30</v>
      </c>
      <c r="L84" s="30">
        <v>20</v>
      </c>
      <c r="AL84" s="19">
        <f aca="true" t="shared" si="8" ref="AL84:AL118">SUM(I84:AE84)</f>
        <v>65</v>
      </c>
      <c r="AM84" s="30">
        <f t="shared" si="6"/>
        <v>3</v>
      </c>
    </row>
    <row r="85" spans="1:39" ht="15.75" customHeight="1">
      <c r="A85" s="6" t="s">
        <v>650</v>
      </c>
      <c r="D85" s="8">
        <v>840003149515945</v>
      </c>
      <c r="E85" s="9">
        <v>43136</v>
      </c>
      <c r="F85" s="6" t="s">
        <v>806</v>
      </c>
      <c r="G85" s="6" t="s">
        <v>599</v>
      </c>
      <c r="H85" s="10" t="s">
        <v>807</v>
      </c>
      <c r="I85" s="5">
        <v>20</v>
      </c>
      <c r="M85" s="30">
        <v>15</v>
      </c>
      <c r="S85" s="30">
        <v>12</v>
      </c>
      <c r="T85" s="30">
        <v>6</v>
      </c>
      <c r="AL85" s="19">
        <f t="shared" si="8"/>
        <v>53</v>
      </c>
      <c r="AM85" s="30">
        <f t="shared" si="6"/>
        <v>4</v>
      </c>
    </row>
    <row r="86" spans="1:39" ht="15.75" customHeight="1">
      <c r="A86" s="6" t="s">
        <v>650</v>
      </c>
      <c r="B86" s="7" t="s">
        <v>875</v>
      </c>
      <c r="D86" s="8">
        <v>840003202293369</v>
      </c>
      <c r="E86" s="9">
        <v>43162</v>
      </c>
      <c r="F86" s="6" t="s">
        <v>569</v>
      </c>
      <c r="G86" s="6" t="s">
        <v>570</v>
      </c>
      <c r="H86" s="10" t="s">
        <v>876</v>
      </c>
      <c r="I86" s="5">
        <v>40</v>
      </c>
      <c r="R86" s="30">
        <v>12</v>
      </c>
      <c r="AL86" s="19">
        <f t="shared" si="8"/>
        <v>52</v>
      </c>
      <c r="AM86" s="30">
        <f t="shared" si="6"/>
        <v>2</v>
      </c>
    </row>
    <row r="87" spans="1:39" ht="15.75" customHeight="1">
      <c r="A87" s="6" t="s">
        <v>650</v>
      </c>
      <c r="D87" s="8">
        <v>840003008585325</v>
      </c>
      <c r="E87" s="9"/>
      <c r="F87" s="6" t="s">
        <v>426</v>
      </c>
      <c r="G87" s="6" t="s">
        <v>427</v>
      </c>
      <c r="H87" s="10" t="s">
        <v>428</v>
      </c>
      <c r="I87" s="5">
        <v>48</v>
      </c>
      <c r="AL87" s="19">
        <f t="shared" si="8"/>
        <v>48</v>
      </c>
      <c r="AM87" s="30">
        <f t="shared" si="6"/>
        <v>1</v>
      </c>
    </row>
    <row r="88" spans="1:39" ht="15.75" customHeight="1">
      <c r="A88" s="6" t="s">
        <v>650</v>
      </c>
      <c r="B88" s="7" t="s">
        <v>736</v>
      </c>
      <c r="D88" s="8">
        <v>840003203127202</v>
      </c>
      <c r="E88" s="9">
        <v>43155</v>
      </c>
      <c r="F88" s="6" t="s">
        <v>740</v>
      </c>
      <c r="G88" s="6" t="s">
        <v>85</v>
      </c>
      <c r="H88" s="10" t="s">
        <v>300</v>
      </c>
      <c r="I88" s="5">
        <v>48</v>
      </c>
      <c r="AL88" s="19">
        <f t="shared" si="8"/>
        <v>48</v>
      </c>
      <c r="AM88" s="30">
        <f t="shared" si="6"/>
        <v>1</v>
      </c>
    </row>
    <row r="89" spans="1:39" ht="15.75" customHeight="1">
      <c r="A89" s="6" t="s">
        <v>650</v>
      </c>
      <c r="D89" s="8">
        <v>840003133282789</v>
      </c>
      <c r="E89" s="9">
        <v>43189</v>
      </c>
      <c r="F89" s="6" t="s">
        <v>771</v>
      </c>
      <c r="G89" s="6" t="s">
        <v>764</v>
      </c>
      <c r="H89" s="10" t="s">
        <v>769</v>
      </c>
      <c r="I89" s="5">
        <v>45</v>
      </c>
      <c r="AL89" s="19">
        <f t="shared" si="8"/>
        <v>45</v>
      </c>
      <c r="AM89" s="30">
        <f t="shared" si="6"/>
        <v>1</v>
      </c>
    </row>
    <row r="90" spans="1:39" ht="15.75" customHeight="1">
      <c r="A90" s="6" t="s">
        <v>650</v>
      </c>
      <c r="B90" s="7" t="s">
        <v>169</v>
      </c>
      <c r="D90" s="8" t="s">
        <v>884</v>
      </c>
      <c r="E90" s="9">
        <v>43174</v>
      </c>
      <c r="F90" s="6" t="s">
        <v>885</v>
      </c>
      <c r="G90" s="6" t="s">
        <v>886</v>
      </c>
      <c r="H90" s="10" t="s">
        <v>887</v>
      </c>
      <c r="S90" s="30">
        <v>20</v>
      </c>
      <c r="T90" s="30">
        <v>20</v>
      </c>
      <c r="AL90" s="19">
        <f t="shared" si="8"/>
        <v>40</v>
      </c>
      <c r="AM90" s="30">
        <f t="shared" si="6"/>
        <v>2</v>
      </c>
    </row>
    <row r="91" spans="1:39" ht="15.75" customHeight="1">
      <c r="A91" s="6" t="s">
        <v>650</v>
      </c>
      <c r="D91" s="8">
        <v>840003127485029</v>
      </c>
      <c r="E91" s="9"/>
      <c r="F91" s="6" t="s">
        <v>839</v>
      </c>
      <c r="G91" s="6" t="s">
        <v>840</v>
      </c>
      <c r="H91" s="10" t="s">
        <v>841</v>
      </c>
      <c r="I91" s="5">
        <v>36</v>
      </c>
      <c r="AL91" s="19">
        <f t="shared" si="8"/>
        <v>36</v>
      </c>
      <c r="AM91" s="30">
        <f t="shared" si="6"/>
        <v>1</v>
      </c>
    </row>
    <row r="92" spans="1:39" ht="15.75" customHeight="1">
      <c r="A92" s="6" t="s">
        <v>650</v>
      </c>
      <c r="B92" s="7"/>
      <c r="C92" s="7"/>
      <c r="D92" s="8">
        <v>840003142515494</v>
      </c>
      <c r="E92" s="9">
        <v>43174</v>
      </c>
      <c r="F92" s="6" t="s">
        <v>272</v>
      </c>
      <c r="G92" s="6" t="s">
        <v>115</v>
      </c>
      <c r="H92" s="10" t="s">
        <v>578</v>
      </c>
      <c r="K92" s="30">
        <v>12</v>
      </c>
      <c r="AB92" s="30">
        <v>24</v>
      </c>
      <c r="AL92" s="19">
        <f t="shared" si="8"/>
        <v>36</v>
      </c>
      <c r="AM92" s="30">
        <f t="shared" si="6"/>
        <v>2</v>
      </c>
    </row>
    <row r="93" spans="1:39" ht="15.75" customHeight="1">
      <c r="A93" s="6" t="s">
        <v>650</v>
      </c>
      <c r="D93" s="8">
        <v>840003004438649</v>
      </c>
      <c r="E93" s="9"/>
      <c r="F93" s="6" t="s">
        <v>719</v>
      </c>
      <c r="G93" s="6" t="s">
        <v>720</v>
      </c>
      <c r="H93" s="10"/>
      <c r="I93" s="5">
        <v>30</v>
      </c>
      <c r="AL93" s="19">
        <f t="shared" si="8"/>
        <v>30</v>
      </c>
      <c r="AM93" s="30">
        <f t="shared" si="6"/>
        <v>1</v>
      </c>
    </row>
    <row r="94" spans="1:39" ht="15.75" customHeight="1">
      <c r="A94" s="6" t="s">
        <v>650</v>
      </c>
      <c r="D94" s="8">
        <v>840003128294060</v>
      </c>
      <c r="E94" s="9">
        <v>43162</v>
      </c>
      <c r="F94" s="6" t="s">
        <v>800</v>
      </c>
      <c r="G94" s="6" t="s">
        <v>597</v>
      </c>
      <c r="H94" s="10" t="s">
        <v>802</v>
      </c>
      <c r="U94" s="30">
        <v>20</v>
      </c>
      <c r="V94" s="30">
        <v>10</v>
      </c>
      <c r="AL94" s="19">
        <f t="shared" si="8"/>
        <v>30</v>
      </c>
      <c r="AM94" s="30">
        <f t="shared" si="6"/>
        <v>2</v>
      </c>
    </row>
    <row r="95" spans="1:39" ht="15.75" customHeight="1">
      <c r="A95" s="6" t="s">
        <v>650</v>
      </c>
      <c r="D95" s="8">
        <v>840003201448987</v>
      </c>
      <c r="E95" s="9"/>
      <c r="F95" s="6" t="s">
        <v>45</v>
      </c>
      <c r="G95" s="6" t="s">
        <v>46</v>
      </c>
      <c r="H95" s="10" t="s">
        <v>47</v>
      </c>
      <c r="I95" s="5">
        <v>16</v>
      </c>
      <c r="AL95" s="19">
        <f t="shared" si="8"/>
        <v>16</v>
      </c>
      <c r="AM95" s="30">
        <f t="shared" si="6"/>
        <v>1</v>
      </c>
    </row>
    <row r="96" spans="1:39" ht="15.75" customHeight="1">
      <c r="A96" s="6" t="s">
        <v>650</v>
      </c>
      <c r="D96" s="8">
        <v>840003203337234</v>
      </c>
      <c r="E96" s="9"/>
      <c r="F96" s="6" t="s">
        <v>819</v>
      </c>
      <c r="G96" s="6" t="s">
        <v>430</v>
      </c>
      <c r="H96" s="10" t="s">
        <v>431</v>
      </c>
      <c r="I96" s="5">
        <v>14</v>
      </c>
      <c r="AL96" s="19">
        <f t="shared" si="8"/>
        <v>14</v>
      </c>
      <c r="AM96" s="30">
        <f t="shared" si="6"/>
        <v>1</v>
      </c>
    </row>
    <row r="97" spans="1:39" ht="15.75" customHeight="1">
      <c r="A97" s="6" t="s">
        <v>650</v>
      </c>
      <c r="B97" s="7" t="s">
        <v>259</v>
      </c>
      <c r="C97" s="7"/>
      <c r="D97" s="8">
        <v>840003141961640</v>
      </c>
      <c r="E97" s="9">
        <v>43194</v>
      </c>
      <c r="F97" s="6" t="s">
        <v>667</v>
      </c>
      <c r="G97" s="6" t="s">
        <v>67</v>
      </c>
      <c r="H97" s="10" t="s">
        <v>668</v>
      </c>
      <c r="I97" s="5">
        <v>11</v>
      </c>
      <c r="AL97" s="19">
        <f t="shared" si="8"/>
        <v>11</v>
      </c>
      <c r="AM97" s="30">
        <f t="shared" si="6"/>
        <v>1</v>
      </c>
    </row>
    <row r="98" spans="1:39" ht="15.75" customHeight="1">
      <c r="A98" s="6" t="s">
        <v>650</v>
      </c>
      <c r="B98" s="7" t="s">
        <v>692</v>
      </c>
      <c r="C98" s="7"/>
      <c r="D98" s="8">
        <v>840003151992340</v>
      </c>
      <c r="E98" s="9">
        <v>43190</v>
      </c>
      <c r="F98" s="6" t="s">
        <v>138</v>
      </c>
      <c r="G98" s="6" t="s">
        <v>139</v>
      </c>
      <c r="H98" s="10"/>
      <c r="I98" s="5">
        <v>7</v>
      </c>
      <c r="AL98" s="19">
        <f t="shared" si="8"/>
        <v>7</v>
      </c>
      <c r="AM98" s="30">
        <f t="shared" si="6"/>
        <v>1</v>
      </c>
    </row>
    <row r="99" spans="1:39" ht="15.75" customHeight="1">
      <c r="A99" s="6" t="s">
        <v>650</v>
      </c>
      <c r="B99" s="7" t="s">
        <v>259</v>
      </c>
      <c r="D99" s="8">
        <v>840003203549881</v>
      </c>
      <c r="E99" s="9">
        <v>43168</v>
      </c>
      <c r="F99" s="6" t="s">
        <v>391</v>
      </c>
      <c r="G99" s="6" t="s">
        <v>423</v>
      </c>
      <c r="H99" s="10" t="s">
        <v>790</v>
      </c>
      <c r="AL99" s="19">
        <f t="shared" si="8"/>
        <v>0</v>
      </c>
      <c r="AM99" s="30">
        <f t="shared" si="6"/>
        <v>0</v>
      </c>
    </row>
    <row r="100" spans="1:39" ht="15.75" customHeight="1">
      <c r="A100" s="6" t="s">
        <v>650</v>
      </c>
      <c r="B100" s="7" t="s">
        <v>259</v>
      </c>
      <c r="D100" s="8">
        <v>840003203549881</v>
      </c>
      <c r="E100" s="9">
        <v>43168</v>
      </c>
      <c r="F100" s="6" t="s">
        <v>374</v>
      </c>
      <c r="G100" s="6" t="s">
        <v>423</v>
      </c>
      <c r="H100" s="10" t="s">
        <v>790</v>
      </c>
      <c r="AL100" s="19">
        <f t="shared" si="8"/>
        <v>0</v>
      </c>
      <c r="AM100" s="30">
        <f t="shared" si="6"/>
        <v>0</v>
      </c>
    </row>
    <row r="101" spans="1:39" ht="15.75" customHeight="1">
      <c r="A101" s="6" t="s">
        <v>650</v>
      </c>
      <c r="B101" s="7" t="s">
        <v>662</v>
      </c>
      <c r="C101" s="7"/>
      <c r="D101" s="8">
        <v>840003202577611</v>
      </c>
      <c r="E101" s="9">
        <v>43136</v>
      </c>
      <c r="F101" s="6" t="s">
        <v>660</v>
      </c>
      <c r="G101" s="6" t="s">
        <v>43</v>
      </c>
      <c r="H101" s="10" t="s">
        <v>661</v>
      </c>
      <c r="AL101" s="19">
        <f t="shared" si="8"/>
        <v>0</v>
      </c>
      <c r="AM101" s="30">
        <f aca="true" t="shared" si="9" ref="AM101:AM118">COUNT(I101:AK101)</f>
        <v>0</v>
      </c>
    </row>
    <row r="102" spans="1:39" ht="15.75" customHeight="1">
      <c r="A102" s="6" t="s">
        <v>650</v>
      </c>
      <c r="D102" s="8">
        <v>840003201351732</v>
      </c>
      <c r="E102" s="9"/>
      <c r="F102" s="6" t="s">
        <v>670</v>
      </c>
      <c r="G102" s="6" t="s">
        <v>86</v>
      </c>
      <c r="H102" s="10"/>
      <c r="AL102" s="19">
        <f t="shared" si="8"/>
        <v>0</v>
      </c>
      <c r="AM102" s="30">
        <f t="shared" si="9"/>
        <v>0</v>
      </c>
    </row>
    <row r="103" spans="1:39" ht="15.75" customHeight="1">
      <c r="A103" s="6" t="s">
        <v>650</v>
      </c>
      <c r="B103" s="7" t="s">
        <v>673</v>
      </c>
      <c r="C103" s="7"/>
      <c r="D103" s="8">
        <v>840003203337221</v>
      </c>
      <c r="E103" s="9">
        <v>43174</v>
      </c>
      <c r="F103" s="6" t="s">
        <v>675</v>
      </c>
      <c r="G103" s="6" t="s">
        <v>676</v>
      </c>
      <c r="H103" s="10" t="s">
        <v>677</v>
      </c>
      <c r="AL103" s="19">
        <f t="shared" si="8"/>
        <v>0</v>
      </c>
      <c r="AM103" s="30">
        <f t="shared" si="9"/>
        <v>0</v>
      </c>
    </row>
    <row r="104" spans="1:39" ht="15.75" customHeight="1">
      <c r="A104" s="6" t="s">
        <v>650</v>
      </c>
      <c r="D104" s="8">
        <v>840003004450132</v>
      </c>
      <c r="E104" s="9"/>
      <c r="F104" s="6" t="s">
        <v>284</v>
      </c>
      <c r="G104" s="6" t="s">
        <v>285</v>
      </c>
      <c r="H104" s="10" t="s">
        <v>731</v>
      </c>
      <c r="AL104" s="19">
        <f t="shared" si="8"/>
        <v>0</v>
      </c>
      <c r="AM104" s="30">
        <f t="shared" si="9"/>
        <v>0</v>
      </c>
    </row>
    <row r="105" spans="1:39" ht="15.75" customHeight="1">
      <c r="A105" s="6" t="s">
        <v>650</v>
      </c>
      <c r="B105" s="7" t="s">
        <v>734</v>
      </c>
      <c r="D105" s="8">
        <v>840003203127204</v>
      </c>
      <c r="E105" s="9">
        <v>43157</v>
      </c>
      <c r="F105" s="6" t="s">
        <v>740</v>
      </c>
      <c r="G105" s="6" t="s">
        <v>85</v>
      </c>
      <c r="H105" s="10" t="s">
        <v>735</v>
      </c>
      <c r="AL105" s="19">
        <f t="shared" si="8"/>
        <v>0</v>
      </c>
      <c r="AM105" s="30">
        <f t="shared" si="9"/>
        <v>0</v>
      </c>
    </row>
    <row r="106" spans="1:39" ht="15.75" customHeight="1">
      <c r="A106" s="6" t="s">
        <v>650</v>
      </c>
      <c r="B106" s="7" t="s">
        <v>743</v>
      </c>
      <c r="D106" s="8">
        <v>840003008603292</v>
      </c>
      <c r="E106" s="9"/>
      <c r="F106" s="6" t="s">
        <v>744</v>
      </c>
      <c r="G106" s="6" t="s">
        <v>745</v>
      </c>
      <c r="H106" s="10" t="s">
        <v>746</v>
      </c>
      <c r="AL106" s="19">
        <f t="shared" si="8"/>
        <v>0</v>
      </c>
      <c r="AM106" s="30">
        <f t="shared" si="9"/>
        <v>0</v>
      </c>
    </row>
    <row r="107" spans="1:39" ht="15.75" customHeight="1">
      <c r="A107" s="6" t="s">
        <v>650</v>
      </c>
      <c r="B107" s="7" t="s">
        <v>767</v>
      </c>
      <c r="D107" s="8">
        <v>840003133282779</v>
      </c>
      <c r="E107" s="9">
        <v>43179</v>
      </c>
      <c r="F107" s="6" t="s">
        <v>564</v>
      </c>
      <c r="G107" s="6" t="s">
        <v>764</v>
      </c>
      <c r="H107" s="10" t="s">
        <v>769</v>
      </c>
      <c r="AL107" s="19">
        <f t="shared" si="8"/>
        <v>0</v>
      </c>
      <c r="AM107" s="30">
        <f t="shared" si="9"/>
        <v>0</v>
      </c>
    </row>
    <row r="108" spans="1:39" ht="15.75" customHeight="1">
      <c r="A108" s="6" t="s">
        <v>650</v>
      </c>
      <c r="B108" s="7" t="s">
        <v>770</v>
      </c>
      <c r="D108" s="8">
        <v>840003006382103</v>
      </c>
      <c r="E108" s="9">
        <v>43164</v>
      </c>
      <c r="F108" s="6" t="s">
        <v>771</v>
      </c>
      <c r="G108" s="6" t="s">
        <v>764</v>
      </c>
      <c r="H108" s="10" t="s">
        <v>769</v>
      </c>
      <c r="AL108" s="19">
        <f t="shared" si="8"/>
        <v>0</v>
      </c>
      <c r="AM108" s="30">
        <f t="shared" si="9"/>
        <v>0</v>
      </c>
    </row>
    <row r="109" spans="1:39" ht="15.75" customHeight="1">
      <c r="A109" s="6" t="s">
        <v>650</v>
      </c>
      <c r="B109" s="7" t="s">
        <v>601</v>
      </c>
      <c r="D109" s="8">
        <v>840003015009562</v>
      </c>
      <c r="E109" s="9">
        <v>43175</v>
      </c>
      <c r="F109" s="6" t="s">
        <v>842</v>
      </c>
      <c r="G109" s="6" t="s">
        <v>460</v>
      </c>
      <c r="H109" s="10" t="s">
        <v>843</v>
      </c>
      <c r="AL109" s="19">
        <f t="shared" si="8"/>
        <v>0</v>
      </c>
      <c r="AM109" s="30">
        <f t="shared" si="9"/>
        <v>0</v>
      </c>
    </row>
    <row r="110" spans="1:39" ht="15.75" customHeight="1">
      <c r="A110" s="6" t="s">
        <v>650</v>
      </c>
      <c r="B110" s="7" t="s">
        <v>852</v>
      </c>
      <c r="D110" s="8">
        <v>840003136906468</v>
      </c>
      <c r="E110" s="9">
        <v>43180</v>
      </c>
      <c r="F110" s="6" t="s">
        <v>847</v>
      </c>
      <c r="G110" s="6" t="s">
        <v>476</v>
      </c>
      <c r="H110" s="10"/>
      <c r="AL110" s="19">
        <f t="shared" si="8"/>
        <v>0</v>
      </c>
      <c r="AM110" s="30">
        <f t="shared" si="9"/>
        <v>0</v>
      </c>
    </row>
    <row r="111" spans="1:39" ht="15" customHeight="1">
      <c r="A111" s="6" t="s">
        <v>650</v>
      </c>
      <c r="E111" s="9">
        <v>43164</v>
      </c>
      <c r="F111" s="6" t="s">
        <v>792</v>
      </c>
      <c r="G111" s="6" t="s">
        <v>793</v>
      </c>
      <c r="H111" s="15" t="s">
        <v>858</v>
      </c>
      <c r="AL111" s="19">
        <f t="shared" si="8"/>
        <v>0</v>
      </c>
      <c r="AM111" s="30">
        <f t="shared" si="9"/>
        <v>0</v>
      </c>
    </row>
    <row r="112" spans="1:39" ht="15" customHeight="1">
      <c r="A112" s="6" t="s">
        <v>650</v>
      </c>
      <c r="E112" s="9">
        <v>43173</v>
      </c>
      <c r="F112" s="6" t="s">
        <v>860</v>
      </c>
      <c r="G112" s="6" t="s">
        <v>793</v>
      </c>
      <c r="H112" s="15" t="s">
        <v>858</v>
      </c>
      <c r="AL112" s="19">
        <f t="shared" si="8"/>
        <v>0</v>
      </c>
      <c r="AM112" s="30">
        <f t="shared" si="9"/>
        <v>0</v>
      </c>
    </row>
    <row r="113" spans="1:39" ht="15" customHeight="1">
      <c r="A113" s="6" t="s">
        <v>650</v>
      </c>
      <c r="B113" s="7" t="s">
        <v>861</v>
      </c>
      <c r="D113" s="8">
        <v>840003144447773</v>
      </c>
      <c r="E113" s="9">
        <v>43160</v>
      </c>
      <c r="F113" s="6" t="s">
        <v>370</v>
      </c>
      <c r="G113" s="6" t="s">
        <v>512</v>
      </c>
      <c r="H113" s="15" t="s">
        <v>862</v>
      </c>
      <c r="AL113" s="19">
        <f t="shared" si="8"/>
        <v>0</v>
      </c>
      <c r="AM113" s="30">
        <f t="shared" si="9"/>
        <v>0</v>
      </c>
    </row>
    <row r="114" spans="1:39" ht="15" customHeight="1">
      <c r="A114" s="6" t="s">
        <v>650</v>
      </c>
      <c r="B114" s="7" t="s">
        <v>881</v>
      </c>
      <c r="D114" s="8">
        <v>840003203549845</v>
      </c>
      <c r="E114" s="9"/>
      <c r="F114" s="6" t="s">
        <v>882</v>
      </c>
      <c r="G114" s="6" t="s">
        <v>883</v>
      </c>
      <c r="H114" s="15"/>
      <c r="AL114" s="19">
        <f t="shared" si="8"/>
        <v>0</v>
      </c>
      <c r="AM114" s="30">
        <f t="shared" si="9"/>
        <v>0</v>
      </c>
    </row>
    <row r="115" spans="1:39" s="67" customFormat="1" ht="15" customHeight="1">
      <c r="A115" s="6" t="s">
        <v>650</v>
      </c>
      <c r="B115" s="7" t="s">
        <v>736</v>
      </c>
      <c r="C115" s="12"/>
      <c r="D115" s="8">
        <v>840003203127202</v>
      </c>
      <c r="E115" s="9">
        <v>43155</v>
      </c>
      <c r="F115" s="6" t="s">
        <v>738</v>
      </c>
      <c r="G115" s="6" t="s">
        <v>85</v>
      </c>
      <c r="H115" s="15" t="s">
        <v>300</v>
      </c>
      <c r="I115" s="5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19">
        <f t="shared" si="8"/>
        <v>0</v>
      </c>
      <c r="AM115" s="30">
        <f t="shared" si="9"/>
        <v>0</v>
      </c>
    </row>
    <row r="116" spans="1:39" ht="15" customHeight="1">
      <c r="A116" s="6" t="s">
        <v>650</v>
      </c>
      <c r="B116" s="7" t="s">
        <v>993</v>
      </c>
      <c r="C116" s="7"/>
      <c r="D116" s="8">
        <v>840003142193658</v>
      </c>
      <c r="E116" s="9">
        <v>43151</v>
      </c>
      <c r="F116" s="6" t="s">
        <v>995</v>
      </c>
      <c r="G116" s="6" t="s">
        <v>996</v>
      </c>
      <c r="H116" s="15" t="s">
        <v>997</v>
      </c>
      <c r="AL116" s="19">
        <f t="shared" si="8"/>
        <v>0</v>
      </c>
      <c r="AM116" s="30">
        <f t="shared" si="9"/>
        <v>0</v>
      </c>
    </row>
    <row r="117" spans="1:39" ht="15" customHeight="1">
      <c r="A117" s="6" t="s">
        <v>650</v>
      </c>
      <c r="B117" s="7"/>
      <c r="C117" s="7"/>
      <c r="D117" s="8">
        <v>840003136687063</v>
      </c>
      <c r="E117" s="9">
        <v>43177</v>
      </c>
      <c r="F117" s="6" t="s">
        <v>1099</v>
      </c>
      <c r="G117" s="6" t="s">
        <v>1100</v>
      </c>
      <c r="H117" s="15"/>
      <c r="AL117" s="19">
        <f t="shared" si="8"/>
        <v>0</v>
      </c>
      <c r="AM117" s="30">
        <f t="shared" si="9"/>
        <v>0</v>
      </c>
    </row>
    <row r="118" spans="1:39" ht="15" customHeight="1">
      <c r="A118" s="6" t="s">
        <v>650</v>
      </c>
      <c r="B118" s="7"/>
      <c r="C118" s="7"/>
      <c r="D118" s="8">
        <v>840003008603293</v>
      </c>
      <c r="E118" s="9"/>
      <c r="F118" s="70" t="s">
        <v>748</v>
      </c>
      <c r="G118" s="70" t="s">
        <v>745</v>
      </c>
      <c r="H118" s="15"/>
      <c r="AL118" s="19">
        <f t="shared" si="8"/>
        <v>0</v>
      </c>
      <c r="AM118" s="30">
        <f t="shared" si="9"/>
        <v>0</v>
      </c>
    </row>
    <row r="119" spans="1:39" ht="15.75" customHeight="1">
      <c r="A119" s="6"/>
      <c r="D119" s="8"/>
      <c r="E119" s="9"/>
      <c r="F119" s="6"/>
      <c r="G119" s="6"/>
      <c r="H119" s="15"/>
      <c r="AM119" s="30"/>
    </row>
    <row r="120" spans="1:52" ht="15.75" customHeight="1">
      <c r="A120" s="20" t="s">
        <v>1</v>
      </c>
      <c r="B120" s="22" t="s">
        <v>5</v>
      </c>
      <c r="C120" s="22" t="s">
        <v>6</v>
      </c>
      <c r="D120" s="23" t="s">
        <v>8</v>
      </c>
      <c r="E120" s="24" t="s">
        <v>9</v>
      </c>
      <c r="F120" s="20" t="s">
        <v>2</v>
      </c>
      <c r="G120" s="20" t="s">
        <v>3</v>
      </c>
      <c r="H120" s="21" t="s">
        <v>10</v>
      </c>
      <c r="I120" s="20" t="s">
        <v>7</v>
      </c>
      <c r="J120" s="48" t="s">
        <v>1061</v>
      </c>
      <c r="K120" s="48" t="s">
        <v>1062</v>
      </c>
      <c r="L120" s="1" t="s">
        <v>1063</v>
      </c>
      <c r="M120" s="1" t="s">
        <v>1064</v>
      </c>
      <c r="N120" s="1" t="s">
        <v>1065</v>
      </c>
      <c r="O120" s="1" t="s">
        <v>1066</v>
      </c>
      <c r="P120" s="1" t="s">
        <v>1067</v>
      </c>
      <c r="Q120" s="1" t="s">
        <v>1068</v>
      </c>
      <c r="R120" s="1" t="s">
        <v>1069</v>
      </c>
      <c r="S120" s="48" t="s">
        <v>1126</v>
      </c>
      <c r="T120" s="48" t="s">
        <v>1125</v>
      </c>
      <c r="U120" s="48" t="s">
        <v>1127</v>
      </c>
      <c r="V120" s="48" t="s">
        <v>1128</v>
      </c>
      <c r="W120" s="48" t="s">
        <v>1129</v>
      </c>
      <c r="X120" s="48" t="s">
        <v>1130</v>
      </c>
      <c r="Y120" s="48" t="s">
        <v>1152</v>
      </c>
      <c r="Z120" s="48" t="s">
        <v>1153</v>
      </c>
      <c r="AA120" s="48" t="s">
        <v>1154</v>
      </c>
      <c r="AB120" s="48" t="s">
        <v>1180</v>
      </c>
      <c r="AC120" s="48" t="s">
        <v>1181</v>
      </c>
      <c r="AD120" s="48" t="s">
        <v>1184</v>
      </c>
      <c r="AE120" s="48" t="s">
        <v>1186</v>
      </c>
      <c r="AF120" s="48" t="s">
        <v>1187</v>
      </c>
      <c r="AG120" s="48" t="s">
        <v>1190</v>
      </c>
      <c r="AH120" s="48" t="s">
        <v>1191</v>
      </c>
      <c r="AI120" s="48" t="s">
        <v>1192</v>
      </c>
      <c r="AJ120" s="48" t="s">
        <v>1193</v>
      </c>
      <c r="AK120" s="48" t="s">
        <v>1194</v>
      </c>
      <c r="AL120" s="25" t="s">
        <v>905</v>
      </c>
      <c r="AM120" s="56" t="s">
        <v>1124</v>
      </c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</row>
    <row r="121" spans="1:39" ht="15.75" customHeight="1">
      <c r="A121" s="6" t="s">
        <v>88</v>
      </c>
      <c r="B121" s="7" t="s">
        <v>817</v>
      </c>
      <c r="C121" s="7">
        <v>43965201</v>
      </c>
      <c r="D121" s="8">
        <v>840003203337225</v>
      </c>
      <c r="E121" s="9">
        <v>43185</v>
      </c>
      <c r="F121" s="6" t="s">
        <v>429</v>
      </c>
      <c r="G121" s="6" t="s">
        <v>430</v>
      </c>
      <c r="H121" s="10" t="s">
        <v>818</v>
      </c>
      <c r="J121" s="87">
        <v>40</v>
      </c>
      <c r="K121" s="30">
        <v>18</v>
      </c>
      <c r="L121" s="87">
        <v>26</v>
      </c>
      <c r="S121" s="87">
        <v>50</v>
      </c>
      <c r="T121" s="87">
        <v>50</v>
      </c>
      <c r="U121" s="87">
        <v>38</v>
      </c>
      <c r="V121" s="87">
        <v>38</v>
      </c>
      <c r="Z121" s="87">
        <v>74</v>
      </c>
      <c r="AA121" s="87">
        <v>74</v>
      </c>
      <c r="AF121" s="30">
        <v>18</v>
      </c>
      <c r="AH121" s="87">
        <v>22</v>
      </c>
      <c r="AI121" s="75">
        <v>20</v>
      </c>
      <c r="AJ121" s="87">
        <v>30</v>
      </c>
      <c r="AL121" s="19">
        <f>AJ121+AH121+SUM(L121:AA121)+J121</f>
        <v>442</v>
      </c>
      <c r="AM121" s="30">
        <f aca="true" t="shared" si="10" ref="AM121:AM135">COUNT(I121:AK121)</f>
        <v>13</v>
      </c>
    </row>
    <row r="122" spans="1:39" ht="15.75" customHeight="1">
      <c r="A122" s="6" t="s">
        <v>88</v>
      </c>
      <c r="B122" s="7">
        <v>1808</v>
      </c>
      <c r="C122" s="7">
        <v>43962653</v>
      </c>
      <c r="D122" s="8">
        <v>840003144447343</v>
      </c>
      <c r="E122" s="9">
        <v>43179</v>
      </c>
      <c r="F122" s="6" t="s">
        <v>690</v>
      </c>
      <c r="G122" s="6" t="s">
        <v>131</v>
      </c>
      <c r="H122" s="10" t="s">
        <v>691</v>
      </c>
      <c r="I122" s="5">
        <v>20</v>
      </c>
      <c r="J122" s="87">
        <v>25</v>
      </c>
      <c r="K122" s="30">
        <v>15</v>
      </c>
      <c r="R122" s="87">
        <v>25</v>
      </c>
      <c r="S122" s="87">
        <v>20</v>
      </c>
      <c r="T122" s="87">
        <v>35</v>
      </c>
      <c r="U122" s="87">
        <v>25</v>
      </c>
      <c r="V122" s="87">
        <v>25</v>
      </c>
      <c r="Z122" s="87">
        <v>36</v>
      </c>
      <c r="AA122" s="87">
        <v>27</v>
      </c>
      <c r="AH122" s="87">
        <v>32</v>
      </c>
      <c r="AI122" s="87">
        <v>35</v>
      </c>
      <c r="AL122" s="19">
        <f>SUM(R122:AI122)+J122</f>
        <v>285</v>
      </c>
      <c r="AM122" s="30">
        <f t="shared" si="10"/>
        <v>12</v>
      </c>
    </row>
    <row r="123" spans="1:39" ht="15.75" customHeight="1">
      <c r="A123" s="6" t="s">
        <v>88</v>
      </c>
      <c r="B123" s="7" t="s">
        <v>829</v>
      </c>
      <c r="C123" s="7">
        <v>43953881</v>
      </c>
      <c r="E123" s="9">
        <v>43160</v>
      </c>
      <c r="F123" s="6" t="s">
        <v>415</v>
      </c>
      <c r="G123" s="6" t="s">
        <v>830</v>
      </c>
      <c r="H123" s="10" t="s">
        <v>709</v>
      </c>
      <c r="I123" s="5">
        <v>24</v>
      </c>
      <c r="S123" s="30">
        <v>35</v>
      </c>
      <c r="T123" s="30">
        <v>20</v>
      </c>
      <c r="Z123" s="30">
        <v>55</v>
      </c>
      <c r="AA123" s="30">
        <v>55</v>
      </c>
      <c r="AF123" s="30">
        <v>40</v>
      </c>
      <c r="AL123" s="19">
        <f>SUM(I123:AF123)</f>
        <v>229</v>
      </c>
      <c r="AM123" s="30">
        <f t="shared" si="10"/>
        <v>6</v>
      </c>
    </row>
    <row r="124" spans="1:39" ht="15.75" customHeight="1">
      <c r="A124" s="6" t="s">
        <v>88</v>
      </c>
      <c r="B124" s="7" t="s">
        <v>1018</v>
      </c>
      <c r="C124" s="7" t="s">
        <v>1019</v>
      </c>
      <c r="D124" s="8"/>
      <c r="E124" s="9">
        <v>43169</v>
      </c>
      <c r="F124" s="6" t="s">
        <v>1016</v>
      </c>
      <c r="G124" s="6" t="s">
        <v>1017</v>
      </c>
      <c r="H124" s="10" t="s">
        <v>1020</v>
      </c>
      <c r="P124" s="30">
        <v>38</v>
      </c>
      <c r="Q124" s="30">
        <v>38</v>
      </c>
      <c r="R124" s="30">
        <v>78</v>
      </c>
      <c r="AL124" s="19">
        <f>SUM(I124:AE124)</f>
        <v>154</v>
      </c>
      <c r="AM124" s="30">
        <f t="shared" si="10"/>
        <v>3</v>
      </c>
    </row>
    <row r="125" spans="1:39" ht="15.75" customHeight="1">
      <c r="A125" s="6" t="s">
        <v>88</v>
      </c>
      <c r="B125" s="7">
        <v>851</v>
      </c>
      <c r="C125" s="7">
        <v>43959317</v>
      </c>
      <c r="D125" s="8">
        <v>840003135583192</v>
      </c>
      <c r="E125" s="9">
        <v>43177</v>
      </c>
      <c r="F125" s="6" t="s">
        <v>406</v>
      </c>
      <c r="G125" s="6" t="s">
        <v>407</v>
      </c>
      <c r="H125" s="10" t="s">
        <v>408</v>
      </c>
      <c r="I125" s="5">
        <v>62</v>
      </c>
      <c r="P125" s="30">
        <v>18</v>
      </c>
      <c r="Q125" s="30">
        <v>18</v>
      </c>
      <c r="Y125" s="30">
        <v>56</v>
      </c>
      <c r="AL125" s="19">
        <f>SUM(I125:AE125)</f>
        <v>154</v>
      </c>
      <c r="AM125" s="30">
        <f t="shared" si="10"/>
        <v>4</v>
      </c>
    </row>
    <row r="126" spans="1:39" ht="15.75" customHeight="1">
      <c r="A126" s="6" t="s">
        <v>88</v>
      </c>
      <c r="B126" s="7">
        <v>315</v>
      </c>
      <c r="C126" s="7" t="s">
        <v>893</v>
      </c>
      <c r="D126" s="8">
        <v>840003136687166</v>
      </c>
      <c r="E126" s="9">
        <v>43174</v>
      </c>
      <c r="F126" s="6" t="s">
        <v>894</v>
      </c>
      <c r="G126" s="6" t="s">
        <v>617</v>
      </c>
      <c r="H126" s="10" t="s">
        <v>895</v>
      </c>
      <c r="I126" s="5">
        <v>16</v>
      </c>
      <c r="K126" s="30">
        <v>35</v>
      </c>
      <c r="L126" s="30">
        <v>16</v>
      </c>
      <c r="N126" s="30">
        <v>34</v>
      </c>
      <c r="O126" s="30">
        <v>16</v>
      </c>
      <c r="AL126" s="19">
        <f>SUM(I126:AE126)</f>
        <v>117</v>
      </c>
      <c r="AM126" s="30">
        <f t="shared" si="10"/>
        <v>5</v>
      </c>
    </row>
    <row r="127" spans="1:39" ht="15.75" customHeight="1">
      <c r="A127" s="6" t="s">
        <v>88</v>
      </c>
      <c r="B127" s="7">
        <v>58</v>
      </c>
      <c r="C127" s="7" t="s">
        <v>1167</v>
      </c>
      <c r="D127" s="11">
        <v>840003206854432</v>
      </c>
      <c r="E127" s="9">
        <v>43197</v>
      </c>
      <c r="F127" s="6" t="s">
        <v>718</v>
      </c>
      <c r="G127" s="6" t="s">
        <v>1166</v>
      </c>
      <c r="H127" s="10" t="s">
        <v>1168</v>
      </c>
      <c r="Z127" s="30">
        <v>18</v>
      </c>
      <c r="AA127" s="30">
        <v>36</v>
      </c>
      <c r="AI127" s="30">
        <v>50</v>
      </c>
      <c r="AL127" s="19">
        <f>SUM(I127:AI127)</f>
        <v>104</v>
      </c>
      <c r="AM127" s="30">
        <f t="shared" si="10"/>
        <v>3</v>
      </c>
    </row>
    <row r="128" spans="1:39" ht="15.75" customHeight="1">
      <c r="A128" s="6" t="s">
        <v>88</v>
      </c>
      <c r="B128" s="7">
        <v>618</v>
      </c>
      <c r="C128" s="7">
        <v>43923383</v>
      </c>
      <c r="D128" s="8">
        <v>840003141345227</v>
      </c>
      <c r="E128" s="9">
        <v>43149</v>
      </c>
      <c r="F128" s="6" t="s">
        <v>204</v>
      </c>
      <c r="G128" s="6" t="s">
        <v>205</v>
      </c>
      <c r="H128" s="10" t="s">
        <v>206</v>
      </c>
      <c r="I128" s="5">
        <v>24</v>
      </c>
      <c r="M128" s="30">
        <v>12</v>
      </c>
      <c r="N128" s="30">
        <v>12</v>
      </c>
      <c r="O128" s="30">
        <v>12</v>
      </c>
      <c r="AL128" s="19">
        <f aca="true" t="shared" si="11" ref="AL128:AL135">SUM(I128:AE128)</f>
        <v>60</v>
      </c>
      <c r="AM128" s="30">
        <f t="shared" si="10"/>
        <v>4</v>
      </c>
    </row>
    <row r="129" spans="1:39" ht="15.75" customHeight="1">
      <c r="A129" s="6" t="s">
        <v>88</v>
      </c>
      <c r="D129" s="8">
        <v>840003004438658</v>
      </c>
      <c r="E129" s="9"/>
      <c r="F129" s="6" t="s">
        <v>164</v>
      </c>
      <c r="G129" s="6" t="s">
        <v>165</v>
      </c>
      <c r="H129" s="10"/>
      <c r="N129" s="30">
        <v>16</v>
      </c>
      <c r="O129" s="30">
        <v>30</v>
      </c>
      <c r="AL129" s="19">
        <f t="shared" si="11"/>
        <v>46</v>
      </c>
      <c r="AM129" s="30">
        <f t="shared" si="10"/>
        <v>2</v>
      </c>
    </row>
    <row r="130" spans="1:39" ht="15.75" customHeight="1">
      <c r="A130" s="6" t="s">
        <v>88</v>
      </c>
      <c r="B130" s="7" t="s">
        <v>708</v>
      </c>
      <c r="C130" s="7">
        <v>43955883</v>
      </c>
      <c r="D130" s="8">
        <v>840003143063884</v>
      </c>
      <c r="E130" s="9">
        <v>43175</v>
      </c>
      <c r="F130" s="6" t="s">
        <v>704</v>
      </c>
      <c r="G130" s="6" t="s">
        <v>705</v>
      </c>
      <c r="H130" s="10" t="s">
        <v>709</v>
      </c>
      <c r="I130" s="5">
        <v>8</v>
      </c>
      <c r="Z130" s="30">
        <v>9</v>
      </c>
      <c r="AA130" s="30">
        <v>9</v>
      </c>
      <c r="AL130" s="19">
        <f t="shared" si="11"/>
        <v>26</v>
      </c>
      <c r="AM130" s="30">
        <f t="shared" si="10"/>
        <v>3</v>
      </c>
    </row>
    <row r="131" spans="1:39" ht="15.75" customHeight="1">
      <c r="A131" s="6" t="s">
        <v>88</v>
      </c>
      <c r="B131" s="7" t="s">
        <v>872</v>
      </c>
      <c r="C131" s="7" t="s">
        <v>873</v>
      </c>
      <c r="D131" s="8">
        <v>840003004439189</v>
      </c>
      <c r="E131" s="9">
        <v>43160</v>
      </c>
      <c r="F131" s="6" t="s">
        <v>569</v>
      </c>
      <c r="G131" s="6" t="s">
        <v>570</v>
      </c>
      <c r="H131" s="10" t="s">
        <v>874</v>
      </c>
      <c r="I131" s="5">
        <v>20</v>
      </c>
      <c r="AL131" s="19">
        <f t="shared" si="11"/>
        <v>20</v>
      </c>
      <c r="AM131" s="30">
        <f t="shared" si="10"/>
        <v>1</v>
      </c>
    </row>
    <row r="132" spans="1:39" ht="15" customHeight="1">
      <c r="A132" s="6" t="s">
        <v>88</v>
      </c>
      <c r="B132" s="7" t="s">
        <v>1010</v>
      </c>
      <c r="C132" s="7" t="s">
        <v>1011</v>
      </c>
      <c r="D132" s="8">
        <v>840003128222794</v>
      </c>
      <c r="E132" s="9">
        <v>43190</v>
      </c>
      <c r="F132" s="6" t="s">
        <v>220</v>
      </c>
      <c r="G132" s="6" t="s">
        <v>221</v>
      </c>
      <c r="H132" s="10" t="s">
        <v>222</v>
      </c>
      <c r="J132" s="30">
        <v>20</v>
      </c>
      <c r="AL132" s="19">
        <f t="shared" si="11"/>
        <v>20</v>
      </c>
      <c r="AM132" s="30">
        <f t="shared" si="10"/>
        <v>1</v>
      </c>
    </row>
    <row r="133" spans="1:39" ht="15" customHeight="1">
      <c r="A133" s="6" t="s">
        <v>88</v>
      </c>
      <c r="B133" s="7">
        <v>8101</v>
      </c>
      <c r="C133" s="7" t="s">
        <v>778</v>
      </c>
      <c r="D133" s="8">
        <v>840003141446347</v>
      </c>
      <c r="E133" s="9">
        <v>43179</v>
      </c>
      <c r="F133" s="6" t="s">
        <v>779</v>
      </c>
      <c r="G133" s="6" t="s">
        <v>780</v>
      </c>
      <c r="H133" s="15" t="s">
        <v>781</v>
      </c>
      <c r="I133" s="5">
        <v>8</v>
      </c>
      <c r="AL133" s="19">
        <f t="shared" si="11"/>
        <v>8</v>
      </c>
      <c r="AM133" s="30">
        <f t="shared" si="10"/>
        <v>1</v>
      </c>
    </row>
    <row r="134" spans="1:39" ht="15" customHeight="1">
      <c r="A134" s="6" t="s">
        <v>88</v>
      </c>
      <c r="B134" s="7">
        <v>100</v>
      </c>
      <c r="C134" s="7" t="s">
        <v>653</v>
      </c>
      <c r="D134" s="8">
        <v>840003135583098</v>
      </c>
      <c r="E134" s="9">
        <v>43187</v>
      </c>
      <c r="F134" s="6" t="s">
        <v>204</v>
      </c>
      <c r="G134" s="6" t="s">
        <v>651</v>
      </c>
      <c r="H134" s="15" t="s">
        <v>654</v>
      </c>
      <c r="I134" s="5">
        <v>7</v>
      </c>
      <c r="AL134" s="19">
        <f t="shared" si="11"/>
        <v>7</v>
      </c>
      <c r="AM134" s="30">
        <f t="shared" si="10"/>
        <v>1</v>
      </c>
    </row>
    <row r="135" spans="1:39" ht="15" customHeight="1">
      <c r="A135" s="6" t="s">
        <v>88</v>
      </c>
      <c r="B135" s="7">
        <v>1618</v>
      </c>
      <c r="C135" s="7" t="s">
        <v>717</v>
      </c>
      <c r="E135" s="9">
        <v>43171</v>
      </c>
      <c r="F135" s="6" t="s">
        <v>718</v>
      </c>
      <c r="G135" s="6" t="s">
        <v>205</v>
      </c>
      <c r="H135" s="15" t="s">
        <v>206</v>
      </c>
      <c r="AL135" s="19">
        <f t="shared" si="11"/>
        <v>0</v>
      </c>
      <c r="AM135" s="30">
        <f t="shared" si="10"/>
        <v>0</v>
      </c>
    </row>
    <row r="136" spans="1:39" ht="15.75" customHeight="1">
      <c r="A136" s="6"/>
      <c r="B136" s="7"/>
      <c r="C136" s="7"/>
      <c r="D136" s="8"/>
      <c r="E136" s="9"/>
      <c r="F136" s="6"/>
      <c r="G136" s="6"/>
      <c r="H136" s="15"/>
      <c r="AM136" s="30"/>
    </row>
    <row r="137" spans="1:52" ht="15.75" customHeight="1">
      <c r="A137" s="20" t="s">
        <v>1</v>
      </c>
      <c r="B137" s="22" t="s">
        <v>5</v>
      </c>
      <c r="C137" s="22" t="s">
        <v>6</v>
      </c>
      <c r="D137" s="23" t="s">
        <v>8</v>
      </c>
      <c r="E137" s="24" t="s">
        <v>9</v>
      </c>
      <c r="F137" s="20" t="s">
        <v>2</v>
      </c>
      <c r="G137" s="20" t="s">
        <v>3</v>
      </c>
      <c r="H137" s="21" t="s">
        <v>10</v>
      </c>
      <c r="I137" s="20" t="s">
        <v>7</v>
      </c>
      <c r="J137" s="48" t="s">
        <v>1059</v>
      </c>
      <c r="K137" s="48" t="s">
        <v>1062</v>
      </c>
      <c r="L137" s="1" t="s">
        <v>1063</v>
      </c>
      <c r="M137" s="1" t="s">
        <v>1064</v>
      </c>
      <c r="N137" s="1" t="s">
        <v>1065</v>
      </c>
      <c r="O137" s="1" t="s">
        <v>1066</v>
      </c>
      <c r="P137" s="1" t="s">
        <v>1067</v>
      </c>
      <c r="Q137" s="1" t="s">
        <v>1068</v>
      </c>
      <c r="R137" s="1" t="s">
        <v>1069</v>
      </c>
      <c r="S137" s="48" t="s">
        <v>1126</v>
      </c>
      <c r="T137" s="48" t="s">
        <v>1125</v>
      </c>
      <c r="U137" s="48" t="s">
        <v>1127</v>
      </c>
      <c r="V137" s="48" t="s">
        <v>1128</v>
      </c>
      <c r="W137" s="48" t="s">
        <v>1129</v>
      </c>
      <c r="X137" s="48" t="s">
        <v>1130</v>
      </c>
      <c r="Y137" s="48" t="s">
        <v>1152</v>
      </c>
      <c r="Z137" s="48" t="s">
        <v>1153</v>
      </c>
      <c r="AA137" s="48" t="s">
        <v>1154</v>
      </c>
      <c r="AB137" s="48" t="s">
        <v>1180</v>
      </c>
      <c r="AC137" s="48" t="s">
        <v>1181</v>
      </c>
      <c r="AD137" s="48" t="s">
        <v>1184</v>
      </c>
      <c r="AE137" s="48" t="s">
        <v>1186</v>
      </c>
      <c r="AF137" s="48" t="s">
        <v>1187</v>
      </c>
      <c r="AG137" s="48" t="s">
        <v>1190</v>
      </c>
      <c r="AH137" s="48" t="s">
        <v>1191</v>
      </c>
      <c r="AI137" s="48" t="s">
        <v>1192</v>
      </c>
      <c r="AJ137" s="48" t="s">
        <v>1193</v>
      </c>
      <c r="AK137" s="48" t="s">
        <v>1194</v>
      </c>
      <c r="AL137" s="25" t="s">
        <v>905</v>
      </c>
      <c r="AM137" s="56" t="s">
        <v>1124</v>
      </c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</row>
    <row r="138" spans="1:39" ht="15.75" customHeight="1">
      <c r="A138" s="6" t="s">
        <v>30</v>
      </c>
      <c r="B138" s="7" t="s">
        <v>655</v>
      </c>
      <c r="C138" s="7" t="s">
        <v>656</v>
      </c>
      <c r="D138" s="8">
        <v>840003128026904</v>
      </c>
      <c r="E138" s="9">
        <v>43135</v>
      </c>
      <c r="F138" s="6" t="s">
        <v>657</v>
      </c>
      <c r="G138" s="6" t="s">
        <v>34</v>
      </c>
      <c r="H138" s="10" t="s">
        <v>35</v>
      </c>
      <c r="I138" s="5">
        <v>10</v>
      </c>
      <c r="R138" s="30">
        <v>26</v>
      </c>
      <c r="U138" s="30">
        <v>26</v>
      </c>
      <c r="V138" s="30">
        <v>26</v>
      </c>
      <c r="Y138" s="30">
        <v>26</v>
      </c>
      <c r="AB138" s="30">
        <v>26</v>
      </c>
      <c r="AF138" s="30">
        <v>26</v>
      </c>
      <c r="AL138" s="19">
        <f>SUM(I138:AF138)</f>
        <v>166</v>
      </c>
      <c r="AM138" s="30">
        <f aca="true" t="shared" si="12" ref="AM138:AM178">COUNT(I138:AK138)</f>
        <v>7</v>
      </c>
    </row>
    <row r="139" spans="1:39" ht="15" customHeight="1">
      <c r="A139" s="6" t="s">
        <v>30</v>
      </c>
      <c r="B139" s="7" t="s">
        <v>1137</v>
      </c>
      <c r="C139" s="7" t="s">
        <v>1138</v>
      </c>
      <c r="D139" s="8">
        <v>840003151992342</v>
      </c>
      <c r="E139" s="9">
        <v>43231</v>
      </c>
      <c r="F139" s="6" t="s">
        <v>1139</v>
      </c>
      <c r="G139" s="6" t="s">
        <v>1140</v>
      </c>
      <c r="H139" s="15" t="s">
        <v>1141</v>
      </c>
      <c r="J139" s="30">
        <v>26</v>
      </c>
      <c r="S139" s="30">
        <v>26</v>
      </c>
      <c r="T139" s="30">
        <v>26</v>
      </c>
      <c r="AJ139" s="30">
        <v>26</v>
      </c>
      <c r="AL139" s="19">
        <f>SUM(I139:AJ139)</f>
        <v>104</v>
      </c>
      <c r="AM139" s="30">
        <f t="shared" si="12"/>
        <v>4</v>
      </c>
    </row>
    <row r="140" spans="1:39" ht="15" customHeight="1">
      <c r="A140" s="6" t="s">
        <v>30</v>
      </c>
      <c r="B140" s="7" t="s">
        <v>869</v>
      </c>
      <c r="C140" s="7" t="s">
        <v>870</v>
      </c>
      <c r="D140" s="8">
        <v>840003147136456</v>
      </c>
      <c r="E140" s="9">
        <v>43147</v>
      </c>
      <c r="F140" s="6" t="s">
        <v>554</v>
      </c>
      <c r="G140" s="6" t="s">
        <v>550</v>
      </c>
      <c r="H140" s="15" t="s">
        <v>555</v>
      </c>
      <c r="I140" s="5">
        <v>15</v>
      </c>
      <c r="AL140" s="19">
        <f>SUM(I140:AE140)</f>
        <v>15</v>
      </c>
      <c r="AM140" s="30">
        <f t="shared" si="12"/>
        <v>1</v>
      </c>
    </row>
    <row r="141" spans="1:39" ht="15.75" customHeight="1">
      <c r="A141" s="6"/>
      <c r="B141" s="7"/>
      <c r="C141" s="7"/>
      <c r="D141" s="8"/>
      <c r="E141" s="9"/>
      <c r="F141" s="6"/>
      <c r="G141" s="6"/>
      <c r="H141" s="15"/>
      <c r="AM141" s="30"/>
    </row>
    <row r="142" spans="1:52" ht="15.75" customHeight="1">
      <c r="A142" s="20" t="s">
        <v>1</v>
      </c>
      <c r="B142" s="22" t="s">
        <v>5</v>
      </c>
      <c r="C142" s="22" t="s">
        <v>6</v>
      </c>
      <c r="D142" s="23" t="s">
        <v>8</v>
      </c>
      <c r="E142" s="24" t="s">
        <v>9</v>
      </c>
      <c r="F142" s="20" t="s">
        <v>2</v>
      </c>
      <c r="G142" s="20" t="s">
        <v>3</v>
      </c>
      <c r="H142" s="21" t="s">
        <v>10</v>
      </c>
      <c r="I142" s="20" t="s">
        <v>7</v>
      </c>
      <c r="J142" s="48" t="s">
        <v>1059</v>
      </c>
      <c r="K142" s="48" t="s">
        <v>1062</v>
      </c>
      <c r="L142" s="1" t="s">
        <v>1063</v>
      </c>
      <c r="M142" s="1" t="s">
        <v>1064</v>
      </c>
      <c r="N142" s="1" t="s">
        <v>1065</v>
      </c>
      <c r="O142" s="1" t="s">
        <v>1066</v>
      </c>
      <c r="P142" s="1" t="s">
        <v>1067</v>
      </c>
      <c r="Q142" s="1" t="s">
        <v>1068</v>
      </c>
      <c r="R142" s="1" t="s">
        <v>1069</v>
      </c>
      <c r="S142" s="48" t="s">
        <v>1126</v>
      </c>
      <c r="T142" s="48" t="s">
        <v>1125</v>
      </c>
      <c r="U142" s="48" t="s">
        <v>1127</v>
      </c>
      <c r="V142" s="48" t="s">
        <v>1128</v>
      </c>
      <c r="W142" s="48" t="s">
        <v>1129</v>
      </c>
      <c r="X142" s="48" t="s">
        <v>1130</v>
      </c>
      <c r="Y142" s="48" t="s">
        <v>1152</v>
      </c>
      <c r="Z142" s="48" t="s">
        <v>1153</v>
      </c>
      <c r="AA142" s="48" t="s">
        <v>1154</v>
      </c>
      <c r="AB142" s="48" t="s">
        <v>1180</v>
      </c>
      <c r="AC142" s="48" t="s">
        <v>1181</v>
      </c>
      <c r="AD142" s="48" t="s">
        <v>1184</v>
      </c>
      <c r="AE142" s="48" t="s">
        <v>1186</v>
      </c>
      <c r="AF142" s="48" t="s">
        <v>1187</v>
      </c>
      <c r="AG142" s="48" t="s">
        <v>1190</v>
      </c>
      <c r="AH142" s="48" t="s">
        <v>1191</v>
      </c>
      <c r="AI142" s="48" t="s">
        <v>1192</v>
      </c>
      <c r="AJ142" s="48" t="s">
        <v>1193</v>
      </c>
      <c r="AK142" s="48" t="s">
        <v>1194</v>
      </c>
      <c r="AL142" s="25" t="s">
        <v>905</v>
      </c>
      <c r="AM142" s="56" t="s">
        <v>1124</v>
      </c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</row>
    <row r="143" spans="1:39" ht="15.75" customHeight="1">
      <c r="A143" s="6" t="s">
        <v>60</v>
      </c>
      <c r="B143" s="7" t="s">
        <v>761</v>
      </c>
      <c r="C143" s="7">
        <v>495711</v>
      </c>
      <c r="D143" s="8">
        <v>840003148916502</v>
      </c>
      <c r="E143" s="9"/>
      <c r="F143" s="6" t="s">
        <v>762</v>
      </c>
      <c r="G143" s="6" t="s">
        <v>365</v>
      </c>
      <c r="H143" s="10" t="s">
        <v>1076</v>
      </c>
      <c r="I143" s="5">
        <v>46</v>
      </c>
      <c r="N143" s="87">
        <v>102</v>
      </c>
      <c r="O143" s="87">
        <v>107</v>
      </c>
      <c r="P143" s="87">
        <v>85</v>
      </c>
      <c r="Q143" s="30">
        <v>55</v>
      </c>
      <c r="R143" s="87">
        <v>118</v>
      </c>
      <c r="S143" s="87">
        <v>85</v>
      </c>
      <c r="T143" s="87">
        <v>80</v>
      </c>
      <c r="U143" s="87">
        <v>78</v>
      </c>
      <c r="V143" s="87">
        <v>83</v>
      </c>
      <c r="Z143" s="87">
        <v>106</v>
      </c>
      <c r="AA143" s="87">
        <v>106</v>
      </c>
      <c r="AB143" s="75"/>
      <c r="AC143" s="75"/>
      <c r="AD143" s="75">
        <v>76</v>
      </c>
      <c r="AE143" s="75">
        <v>76</v>
      </c>
      <c r="AF143" s="75"/>
      <c r="AG143" s="75"/>
      <c r="AH143" s="75"/>
      <c r="AI143" s="75"/>
      <c r="AJ143" s="75"/>
      <c r="AK143" s="75"/>
      <c r="AL143" s="19">
        <f>SUM(R143:AA143)+SUM(N143:P143)</f>
        <v>950</v>
      </c>
      <c r="AM143" s="30">
        <f aca="true" t="shared" si="13" ref="AM143:AM168">COUNT(I143:AK143)</f>
        <v>14</v>
      </c>
    </row>
    <row r="144" spans="1:39" ht="15.75" customHeight="1">
      <c r="A144" s="6" t="s">
        <v>60</v>
      </c>
      <c r="B144" s="7" t="s">
        <v>743</v>
      </c>
      <c r="C144" s="7">
        <v>495017</v>
      </c>
      <c r="D144" s="8">
        <v>840003008603292</v>
      </c>
      <c r="E144" s="9"/>
      <c r="F144" s="6" t="s">
        <v>744</v>
      </c>
      <c r="G144" s="6" t="s">
        <v>745</v>
      </c>
      <c r="H144" s="10" t="s">
        <v>746</v>
      </c>
      <c r="I144" s="5">
        <v>35</v>
      </c>
      <c r="M144" s="30">
        <v>69</v>
      </c>
      <c r="N144" s="30">
        <v>63</v>
      </c>
      <c r="O144" s="30">
        <v>63</v>
      </c>
      <c r="P144" s="30">
        <v>97</v>
      </c>
      <c r="Q144" s="30">
        <v>107</v>
      </c>
      <c r="R144" s="30">
        <v>50</v>
      </c>
      <c r="W144" s="30">
        <v>94</v>
      </c>
      <c r="X144" s="30">
        <v>96</v>
      </c>
      <c r="AL144" s="19">
        <f>SUM(I144:AE144)</f>
        <v>674</v>
      </c>
      <c r="AM144" s="30">
        <f t="shared" si="13"/>
        <v>9</v>
      </c>
    </row>
    <row r="145" spans="1:39" ht="15.75" customHeight="1">
      <c r="A145" s="6" t="s">
        <v>60</v>
      </c>
      <c r="B145" s="7" t="s">
        <v>881</v>
      </c>
      <c r="D145" s="8">
        <v>840003203549845</v>
      </c>
      <c r="E145" s="9"/>
      <c r="F145" s="6" t="s">
        <v>882</v>
      </c>
      <c r="G145" s="6" t="s">
        <v>883</v>
      </c>
      <c r="H145" s="10"/>
      <c r="I145" s="5">
        <v>42</v>
      </c>
      <c r="K145" s="30">
        <v>50</v>
      </c>
      <c r="L145" s="30">
        <v>32</v>
      </c>
      <c r="M145" s="30">
        <v>84</v>
      </c>
      <c r="P145" s="30">
        <v>20</v>
      </c>
      <c r="Q145" s="30">
        <v>20</v>
      </c>
      <c r="R145" s="30">
        <v>42</v>
      </c>
      <c r="AB145" s="30">
        <v>26</v>
      </c>
      <c r="AL145" s="19">
        <f>SUM(I145:AE145)</f>
        <v>316</v>
      </c>
      <c r="AM145" s="30">
        <f t="shared" si="13"/>
        <v>8</v>
      </c>
    </row>
    <row r="146" spans="1:39" ht="15.75" customHeight="1">
      <c r="A146" s="6" t="s">
        <v>60</v>
      </c>
      <c r="B146" s="7" t="s">
        <v>798</v>
      </c>
      <c r="C146" s="7">
        <v>491843</v>
      </c>
      <c r="D146" s="8">
        <v>840003142294904</v>
      </c>
      <c r="E146" s="9">
        <v>43157</v>
      </c>
      <c r="F146" s="6" t="s">
        <v>576</v>
      </c>
      <c r="G146" s="6" t="s">
        <v>582</v>
      </c>
      <c r="H146" s="10" t="s">
        <v>799</v>
      </c>
      <c r="I146" s="86">
        <v>25</v>
      </c>
      <c r="J146" s="30">
        <v>12</v>
      </c>
      <c r="R146" s="30">
        <v>6</v>
      </c>
      <c r="S146" s="87">
        <v>20</v>
      </c>
      <c r="T146" s="87">
        <v>20</v>
      </c>
      <c r="U146" s="75">
        <v>12</v>
      </c>
      <c r="V146" s="87">
        <v>20</v>
      </c>
      <c r="Z146" s="87">
        <v>24</v>
      </c>
      <c r="AA146" s="87">
        <v>24</v>
      </c>
      <c r="AF146" s="87">
        <v>25</v>
      </c>
      <c r="AH146" s="87">
        <v>26</v>
      </c>
      <c r="AI146" s="87">
        <v>44</v>
      </c>
      <c r="AJ146" s="87">
        <v>32</v>
      </c>
      <c r="AL146" s="19">
        <f>SUM(V146:AJ146)+T146+S146+I146</f>
        <v>260</v>
      </c>
      <c r="AM146" s="30">
        <f t="shared" si="13"/>
        <v>13</v>
      </c>
    </row>
    <row r="147" spans="1:39" ht="15.75" customHeight="1">
      <c r="A147" s="6" t="s">
        <v>60</v>
      </c>
      <c r="B147" s="7" t="s">
        <v>861</v>
      </c>
      <c r="C147" s="7">
        <v>493682</v>
      </c>
      <c r="D147" s="8">
        <v>840003144447773</v>
      </c>
      <c r="E147" s="9">
        <v>43160</v>
      </c>
      <c r="F147" s="6" t="s">
        <v>370</v>
      </c>
      <c r="G147" s="6" t="s">
        <v>512</v>
      </c>
      <c r="H147" s="10" t="s">
        <v>862</v>
      </c>
      <c r="I147" s="5">
        <v>42</v>
      </c>
      <c r="K147" s="30">
        <v>25</v>
      </c>
      <c r="M147" s="30">
        <v>20</v>
      </c>
      <c r="N147" s="30">
        <v>28</v>
      </c>
      <c r="O147" s="30">
        <v>28</v>
      </c>
      <c r="P147" s="30">
        <v>14</v>
      </c>
      <c r="Q147" s="30">
        <v>7</v>
      </c>
      <c r="R147" s="30">
        <v>32</v>
      </c>
      <c r="W147" s="30">
        <v>16</v>
      </c>
      <c r="X147" s="30">
        <v>24</v>
      </c>
      <c r="AL147" s="19">
        <f>SUM(I147:AA147)</f>
        <v>236</v>
      </c>
      <c r="AM147" s="30">
        <f t="shared" si="13"/>
        <v>10</v>
      </c>
    </row>
    <row r="148" spans="1:39" ht="15.75" customHeight="1">
      <c r="A148" s="6" t="s">
        <v>60</v>
      </c>
      <c r="B148" s="7" t="s">
        <v>879</v>
      </c>
      <c r="C148" s="7">
        <v>495745</v>
      </c>
      <c r="D148" s="8">
        <v>840003148294061</v>
      </c>
      <c r="E148" s="9">
        <v>43171</v>
      </c>
      <c r="F148" s="6" t="s">
        <v>800</v>
      </c>
      <c r="G148" s="6" t="s">
        <v>597</v>
      </c>
      <c r="H148" s="10" t="s">
        <v>880</v>
      </c>
      <c r="I148" s="86">
        <v>12</v>
      </c>
      <c r="M148" s="87">
        <v>12</v>
      </c>
      <c r="N148" s="87">
        <v>6</v>
      </c>
      <c r="O148" s="30">
        <v>6</v>
      </c>
      <c r="P148" s="87">
        <v>12</v>
      </c>
      <c r="Q148" s="87">
        <v>12</v>
      </c>
      <c r="R148" s="87">
        <v>24</v>
      </c>
      <c r="S148" s="87">
        <v>35</v>
      </c>
      <c r="T148" s="87">
        <v>35</v>
      </c>
      <c r="U148" s="87">
        <v>15</v>
      </c>
      <c r="V148" s="87">
        <v>15</v>
      </c>
      <c r="AL148" s="19">
        <f>SUM(P148:V148)+SUM(I148:N148)</f>
        <v>178</v>
      </c>
      <c r="AM148" s="30">
        <f t="shared" si="13"/>
        <v>11</v>
      </c>
    </row>
    <row r="149" spans="1:39" ht="15.75" customHeight="1">
      <c r="A149" s="6" t="s">
        <v>60</v>
      </c>
      <c r="B149" s="7" t="s">
        <v>703</v>
      </c>
      <c r="C149" s="7">
        <v>491594</v>
      </c>
      <c r="D149" s="8">
        <v>840003143063883</v>
      </c>
      <c r="E149" s="9">
        <v>43188</v>
      </c>
      <c r="F149" s="6" t="s">
        <v>704</v>
      </c>
      <c r="G149" s="6" t="s">
        <v>705</v>
      </c>
      <c r="H149" s="10" t="s">
        <v>706</v>
      </c>
      <c r="I149" s="5">
        <v>36</v>
      </c>
      <c r="U149" s="30">
        <v>16</v>
      </c>
      <c r="V149" s="30">
        <v>12</v>
      </c>
      <c r="Z149" s="30">
        <v>40</v>
      </c>
      <c r="AA149" s="30">
        <v>40</v>
      </c>
      <c r="AL149" s="19">
        <f>SUM(I149:AE149)</f>
        <v>144</v>
      </c>
      <c r="AM149" s="30">
        <f t="shared" si="13"/>
        <v>5</v>
      </c>
    </row>
    <row r="150" spans="1:39" ht="15.75" customHeight="1">
      <c r="A150" s="6" t="s">
        <v>60</v>
      </c>
      <c r="B150" s="7" t="s">
        <v>859</v>
      </c>
      <c r="C150" s="7">
        <v>493318</v>
      </c>
      <c r="D150" s="8">
        <v>840003008585313</v>
      </c>
      <c r="E150" s="9">
        <v>43177</v>
      </c>
      <c r="F150" s="6" t="s">
        <v>860</v>
      </c>
      <c r="G150" s="6" t="s">
        <v>793</v>
      </c>
      <c r="H150" s="10" t="s">
        <v>794</v>
      </c>
      <c r="I150" s="5">
        <v>21</v>
      </c>
      <c r="M150" s="30">
        <v>16</v>
      </c>
      <c r="N150" s="30">
        <v>12</v>
      </c>
      <c r="O150" s="30">
        <v>12</v>
      </c>
      <c r="W150" s="30">
        <v>12</v>
      </c>
      <c r="X150" s="30">
        <v>12</v>
      </c>
      <c r="AL150" s="19">
        <f>SUM(I150:AE150)</f>
        <v>85</v>
      </c>
      <c r="AM150" s="30">
        <f t="shared" si="13"/>
        <v>6</v>
      </c>
    </row>
    <row r="151" spans="1:39" ht="15.75" customHeight="1">
      <c r="A151" s="6" t="s">
        <v>60</v>
      </c>
      <c r="B151" s="7" t="s">
        <v>1110</v>
      </c>
      <c r="C151" s="7">
        <v>498442</v>
      </c>
      <c r="D151" s="8">
        <v>840003008069174</v>
      </c>
      <c r="E151" s="9">
        <v>43179</v>
      </c>
      <c r="F151" s="6" t="s">
        <v>1107</v>
      </c>
      <c r="G151" s="6" t="s">
        <v>102</v>
      </c>
      <c r="H151" s="10" t="s">
        <v>826</v>
      </c>
      <c r="K151" s="30">
        <v>34</v>
      </c>
      <c r="P151" s="30">
        <v>24</v>
      </c>
      <c r="Q151" s="30">
        <v>24</v>
      </c>
      <c r="AL151" s="19">
        <f>SUM(I151:AE151)</f>
        <v>82</v>
      </c>
      <c r="AM151" s="30">
        <f t="shared" si="13"/>
        <v>3</v>
      </c>
    </row>
    <row r="152" spans="1:39" ht="15.75" customHeight="1">
      <c r="A152" s="6" t="s">
        <v>60</v>
      </c>
      <c r="B152" s="7" t="s">
        <v>831</v>
      </c>
      <c r="C152" s="7">
        <v>493531</v>
      </c>
      <c r="D152" s="11">
        <v>840003149173898</v>
      </c>
      <c r="E152" s="9">
        <v>43174</v>
      </c>
      <c r="F152" s="6" t="s">
        <v>832</v>
      </c>
      <c r="G152" s="6" t="s">
        <v>830</v>
      </c>
      <c r="H152" s="10" t="s">
        <v>833</v>
      </c>
      <c r="I152" s="5">
        <v>20</v>
      </c>
      <c r="S152" s="30">
        <v>10</v>
      </c>
      <c r="T152" s="30">
        <v>10</v>
      </c>
      <c r="Z152" s="30">
        <v>18</v>
      </c>
      <c r="AA152" s="30">
        <v>6</v>
      </c>
      <c r="AF152" s="30">
        <v>12</v>
      </c>
      <c r="AL152" s="19">
        <f>SUM(I152:AF152)</f>
        <v>76</v>
      </c>
      <c r="AM152" s="30">
        <f t="shared" si="13"/>
        <v>6</v>
      </c>
    </row>
    <row r="153" spans="1:39" ht="15.75" customHeight="1">
      <c r="A153" s="6" t="s">
        <v>60</v>
      </c>
      <c r="B153" s="7" t="s">
        <v>827</v>
      </c>
      <c r="C153" s="7">
        <v>492898</v>
      </c>
      <c r="D153" s="8">
        <v>840003130973294</v>
      </c>
      <c r="E153" s="9">
        <v>43156</v>
      </c>
      <c r="F153" s="6" t="s">
        <v>444</v>
      </c>
      <c r="G153" s="6" t="s">
        <v>445</v>
      </c>
      <c r="H153" s="15" t="s">
        <v>828</v>
      </c>
      <c r="I153" s="5">
        <v>30</v>
      </c>
      <c r="P153" s="30">
        <v>15</v>
      </c>
      <c r="Q153" s="30">
        <v>18</v>
      </c>
      <c r="AL153" s="19">
        <f>SUM(I153:AE153)</f>
        <v>63</v>
      </c>
      <c r="AM153" s="30">
        <f t="shared" si="13"/>
        <v>3</v>
      </c>
    </row>
    <row r="154" spans="1:39" ht="15.75" customHeight="1">
      <c r="A154" s="6" t="s">
        <v>60</v>
      </c>
      <c r="B154" s="7" t="s">
        <v>726</v>
      </c>
      <c r="C154" s="7">
        <v>493989</v>
      </c>
      <c r="D154" s="8">
        <v>840003204193918</v>
      </c>
      <c r="E154" s="9">
        <v>43162</v>
      </c>
      <c r="F154" s="6" t="s">
        <v>280</v>
      </c>
      <c r="G154" s="6" t="s">
        <v>281</v>
      </c>
      <c r="H154" s="10" t="s">
        <v>727</v>
      </c>
      <c r="I154" s="5">
        <v>7</v>
      </c>
      <c r="Z154" s="30">
        <v>12</v>
      </c>
      <c r="AA154" s="30">
        <v>12</v>
      </c>
      <c r="AJ154" s="30">
        <v>20</v>
      </c>
      <c r="AL154" s="19">
        <f>SUM(I154:AJ154)</f>
        <v>51</v>
      </c>
      <c r="AM154" s="30">
        <f t="shared" si="13"/>
        <v>4</v>
      </c>
    </row>
    <row r="155" spans="1:39" ht="15.75" customHeight="1">
      <c r="A155" s="6" t="s">
        <v>60</v>
      </c>
      <c r="B155" s="7" t="s">
        <v>259</v>
      </c>
      <c r="C155" s="7">
        <v>494045</v>
      </c>
      <c r="D155" s="8">
        <v>840003151992341</v>
      </c>
      <c r="E155" s="9">
        <v>43192</v>
      </c>
      <c r="F155" s="6" t="s">
        <v>1139</v>
      </c>
      <c r="G155" s="6" t="s">
        <v>1140</v>
      </c>
      <c r="H155" s="10" t="s">
        <v>1142</v>
      </c>
      <c r="J155" s="30">
        <v>12</v>
      </c>
      <c r="S155" s="30">
        <v>15</v>
      </c>
      <c r="T155" s="30">
        <v>15</v>
      </c>
      <c r="AL155" s="19">
        <f aca="true" t="shared" si="14" ref="AL155:AL168">SUM(I155:AE155)</f>
        <v>42</v>
      </c>
      <c r="AM155" s="30">
        <f t="shared" si="13"/>
        <v>3</v>
      </c>
    </row>
    <row r="156" spans="1:39" ht="15.75" customHeight="1">
      <c r="A156" s="6" t="s">
        <v>60</v>
      </c>
      <c r="B156" s="7" t="s">
        <v>755</v>
      </c>
      <c r="C156" s="7">
        <v>494293</v>
      </c>
      <c r="D156" s="8">
        <v>840003200173936</v>
      </c>
      <c r="E156" s="9">
        <v>43153</v>
      </c>
      <c r="F156" s="6" t="s">
        <v>756</v>
      </c>
      <c r="G156" s="6" t="s">
        <v>358</v>
      </c>
      <c r="H156" s="10" t="s">
        <v>757</v>
      </c>
      <c r="I156" s="5">
        <v>36</v>
      </c>
      <c r="AL156" s="19">
        <f t="shared" si="14"/>
        <v>36</v>
      </c>
      <c r="AM156" s="30">
        <f t="shared" si="13"/>
        <v>1</v>
      </c>
    </row>
    <row r="157" spans="1:39" ht="15.75" customHeight="1">
      <c r="A157" s="6" t="s">
        <v>60</v>
      </c>
      <c r="B157" s="7" t="s">
        <v>968</v>
      </c>
      <c r="C157" s="7">
        <v>494200</v>
      </c>
      <c r="D157" s="8">
        <v>840003144182616</v>
      </c>
      <c r="E157" s="9">
        <v>43154</v>
      </c>
      <c r="F157" s="6" t="s">
        <v>929</v>
      </c>
      <c r="G157" s="6" t="s">
        <v>963</v>
      </c>
      <c r="H157" s="10" t="s">
        <v>969</v>
      </c>
      <c r="I157" s="5">
        <v>24</v>
      </c>
      <c r="K157" s="30">
        <v>12</v>
      </c>
      <c r="AL157" s="19">
        <f t="shared" si="14"/>
        <v>36</v>
      </c>
      <c r="AM157" s="30">
        <f t="shared" si="13"/>
        <v>2</v>
      </c>
    </row>
    <row r="158" spans="1:39" ht="15.75" customHeight="1">
      <c r="A158" s="6" t="s">
        <v>60</v>
      </c>
      <c r="B158" s="7" t="s">
        <v>810</v>
      </c>
      <c r="C158" s="7">
        <v>495673</v>
      </c>
      <c r="D158" s="8">
        <v>840003008585308</v>
      </c>
      <c r="E158" s="9">
        <v>43174</v>
      </c>
      <c r="F158" s="6" t="s">
        <v>812</v>
      </c>
      <c r="G158" s="6" t="s">
        <v>427</v>
      </c>
      <c r="H158" s="10" t="s">
        <v>788</v>
      </c>
      <c r="I158" s="5">
        <v>28</v>
      </c>
      <c r="AL158" s="19">
        <f t="shared" si="14"/>
        <v>28</v>
      </c>
      <c r="AM158" s="30">
        <f t="shared" si="13"/>
        <v>1</v>
      </c>
    </row>
    <row r="159" spans="1:39" ht="15.75" customHeight="1">
      <c r="A159" s="6" t="s">
        <v>60</v>
      </c>
      <c r="B159" s="7" t="s">
        <v>695</v>
      </c>
      <c r="C159" s="7">
        <v>495433</v>
      </c>
      <c r="D159" s="8">
        <v>840003013813015</v>
      </c>
      <c r="E159" s="9">
        <v>43202</v>
      </c>
      <c r="F159" s="6" t="s">
        <v>696</v>
      </c>
      <c r="G159" s="6" t="s">
        <v>697</v>
      </c>
      <c r="H159" s="10" t="s">
        <v>698</v>
      </c>
      <c r="I159" s="5">
        <v>27</v>
      </c>
      <c r="AL159" s="19">
        <f t="shared" si="14"/>
        <v>27</v>
      </c>
      <c r="AM159" s="30">
        <f t="shared" si="13"/>
        <v>1</v>
      </c>
    </row>
    <row r="160" spans="1:39" ht="15.75" customHeight="1">
      <c r="A160" s="6" t="s">
        <v>60</v>
      </c>
      <c r="B160" s="7" t="s">
        <v>1120</v>
      </c>
      <c r="C160" s="7">
        <v>495315</v>
      </c>
      <c r="D160" s="8"/>
      <c r="E160" s="9">
        <v>43152</v>
      </c>
      <c r="F160" s="6" t="s">
        <v>1121</v>
      </c>
      <c r="G160" s="6" t="s">
        <v>569</v>
      </c>
      <c r="H160" s="10" t="s">
        <v>826</v>
      </c>
      <c r="Y160" s="30">
        <v>20</v>
      </c>
      <c r="AL160" s="19">
        <f t="shared" si="14"/>
        <v>20</v>
      </c>
      <c r="AM160" s="30">
        <f t="shared" si="13"/>
        <v>1</v>
      </c>
    </row>
    <row r="161" spans="1:39" ht="15.75" customHeight="1">
      <c r="A161" s="6" t="s">
        <v>60</v>
      </c>
      <c r="B161" s="7" t="s">
        <v>684</v>
      </c>
      <c r="C161" s="7">
        <v>494290</v>
      </c>
      <c r="D161" s="8">
        <v>840003142146044</v>
      </c>
      <c r="E161" s="9">
        <v>43143</v>
      </c>
      <c r="F161" s="6" t="s">
        <v>114</v>
      </c>
      <c r="G161" s="6" t="s">
        <v>115</v>
      </c>
      <c r="H161" s="10" t="s">
        <v>685</v>
      </c>
      <c r="I161" s="5">
        <v>12</v>
      </c>
      <c r="AL161" s="19">
        <f t="shared" si="14"/>
        <v>12</v>
      </c>
      <c r="AM161" s="30">
        <f t="shared" si="13"/>
        <v>1</v>
      </c>
    </row>
    <row r="162" spans="1:39" ht="15.75" customHeight="1">
      <c r="A162" s="6" t="s">
        <v>60</v>
      </c>
      <c r="D162" s="8">
        <v>840003201448987</v>
      </c>
      <c r="E162" s="9"/>
      <c r="F162" s="6" t="s">
        <v>45</v>
      </c>
      <c r="G162" s="6" t="s">
        <v>46</v>
      </c>
      <c r="H162" s="10" t="s">
        <v>47</v>
      </c>
      <c r="AL162" s="19">
        <f t="shared" si="14"/>
        <v>0</v>
      </c>
      <c r="AM162" s="30">
        <f t="shared" si="13"/>
        <v>0</v>
      </c>
    </row>
    <row r="163" spans="1:39" ht="15.75" customHeight="1">
      <c r="A163" s="6" t="s">
        <v>60</v>
      </c>
      <c r="B163" s="7" t="s">
        <v>732</v>
      </c>
      <c r="C163" s="7">
        <v>495844</v>
      </c>
      <c r="D163" s="8">
        <v>840003004450127</v>
      </c>
      <c r="E163" s="9">
        <v>43176</v>
      </c>
      <c r="F163" s="6" t="s">
        <v>284</v>
      </c>
      <c r="G163" s="6" t="s">
        <v>285</v>
      </c>
      <c r="H163" s="10" t="s">
        <v>733</v>
      </c>
      <c r="AL163" s="19">
        <f t="shared" si="14"/>
        <v>0</v>
      </c>
      <c r="AM163" s="30">
        <f t="shared" si="13"/>
        <v>0</v>
      </c>
    </row>
    <row r="164" spans="1:39" ht="15.75" customHeight="1">
      <c r="A164" s="6" t="s">
        <v>60</v>
      </c>
      <c r="B164" s="7" t="s">
        <v>770</v>
      </c>
      <c r="C164" s="7">
        <v>495277</v>
      </c>
      <c r="D164" s="8">
        <v>840003006382103</v>
      </c>
      <c r="E164" s="9">
        <v>43164</v>
      </c>
      <c r="F164" s="6" t="s">
        <v>771</v>
      </c>
      <c r="G164" s="6" t="s">
        <v>764</v>
      </c>
      <c r="H164" s="10" t="s">
        <v>769</v>
      </c>
      <c r="AL164" s="19">
        <f t="shared" si="14"/>
        <v>0</v>
      </c>
      <c r="AM164" s="30">
        <f t="shared" si="13"/>
        <v>0</v>
      </c>
    </row>
    <row r="165" spans="1:39" ht="15.75" customHeight="1">
      <c r="A165" s="6" t="s">
        <v>60</v>
      </c>
      <c r="D165" s="8">
        <v>840003203337234</v>
      </c>
      <c r="E165" s="9"/>
      <c r="F165" s="6" t="s">
        <v>819</v>
      </c>
      <c r="G165" s="6" t="s">
        <v>430</v>
      </c>
      <c r="H165" s="10" t="s">
        <v>431</v>
      </c>
      <c r="AL165" s="19">
        <f t="shared" si="14"/>
        <v>0</v>
      </c>
      <c r="AM165" s="30">
        <f t="shared" si="13"/>
        <v>0</v>
      </c>
    </row>
    <row r="166" spans="1:39" ht="15.75" customHeight="1">
      <c r="A166" s="6" t="s">
        <v>60</v>
      </c>
      <c r="B166" s="7" t="s">
        <v>852</v>
      </c>
      <c r="C166" s="7">
        <v>494753</v>
      </c>
      <c r="D166" s="8">
        <v>840003136906468</v>
      </c>
      <c r="E166" s="9">
        <v>43180</v>
      </c>
      <c r="F166" s="6" t="s">
        <v>847</v>
      </c>
      <c r="G166" s="6" t="s">
        <v>476</v>
      </c>
      <c r="H166" s="15"/>
      <c r="AL166" s="19">
        <f t="shared" si="14"/>
        <v>0</v>
      </c>
      <c r="AM166" s="30">
        <f t="shared" si="13"/>
        <v>0</v>
      </c>
    </row>
    <row r="167" spans="1:39" ht="15.75" customHeight="1">
      <c r="A167" s="6" t="s">
        <v>60</v>
      </c>
      <c r="B167" s="7" t="s">
        <v>852</v>
      </c>
      <c r="C167" s="7">
        <v>494753</v>
      </c>
      <c r="D167" s="8">
        <v>840003136906468</v>
      </c>
      <c r="E167" s="9">
        <v>43180</v>
      </c>
      <c r="F167" s="6" t="s">
        <v>480</v>
      </c>
      <c r="G167" s="6" t="s">
        <v>476</v>
      </c>
      <c r="H167" s="15"/>
      <c r="AL167" s="19">
        <f t="shared" si="14"/>
        <v>0</v>
      </c>
      <c r="AM167" s="30">
        <f t="shared" si="13"/>
        <v>0</v>
      </c>
    </row>
    <row r="168" spans="1:39" ht="15.75" customHeight="1">
      <c r="A168" s="6" t="s">
        <v>60</v>
      </c>
      <c r="B168" s="7" t="s">
        <v>875</v>
      </c>
      <c r="C168" s="7">
        <v>493197</v>
      </c>
      <c r="D168" s="8">
        <v>840003202293369</v>
      </c>
      <c r="E168" s="9">
        <v>43162</v>
      </c>
      <c r="F168" s="6" t="s">
        <v>569</v>
      </c>
      <c r="G168" s="6" t="s">
        <v>570</v>
      </c>
      <c r="H168" s="15" t="s">
        <v>876</v>
      </c>
      <c r="AL168" s="19">
        <f t="shared" si="14"/>
        <v>0</v>
      </c>
      <c r="AM168" s="30">
        <f t="shared" si="13"/>
        <v>0</v>
      </c>
    </row>
    <row r="169" spans="1:39" ht="15.75" customHeight="1">
      <c r="A169" s="6"/>
      <c r="B169" s="7"/>
      <c r="D169" s="8"/>
      <c r="E169" s="9"/>
      <c r="F169" s="6"/>
      <c r="G169" s="6"/>
      <c r="H169" s="15"/>
      <c r="AM169" s="30"/>
    </row>
    <row r="170" spans="1:52" ht="15.75" customHeight="1">
      <c r="A170" s="20" t="s">
        <v>1</v>
      </c>
      <c r="B170" s="22" t="s">
        <v>5</v>
      </c>
      <c r="C170" s="22" t="s">
        <v>6</v>
      </c>
      <c r="D170" s="23" t="s">
        <v>8</v>
      </c>
      <c r="E170" s="24" t="s">
        <v>9</v>
      </c>
      <c r="F170" s="20" t="s">
        <v>2</v>
      </c>
      <c r="G170" s="20" t="s">
        <v>3</v>
      </c>
      <c r="H170" s="21" t="s">
        <v>10</v>
      </c>
      <c r="I170" s="20" t="s">
        <v>7</v>
      </c>
      <c r="J170" s="48" t="s">
        <v>1059</v>
      </c>
      <c r="K170" s="48" t="s">
        <v>1062</v>
      </c>
      <c r="L170" s="1" t="s">
        <v>1063</v>
      </c>
      <c r="M170" s="1" t="s">
        <v>1064</v>
      </c>
      <c r="N170" s="1" t="s">
        <v>1065</v>
      </c>
      <c r="O170" s="1" t="s">
        <v>1066</v>
      </c>
      <c r="P170" s="1" t="s">
        <v>1067</v>
      </c>
      <c r="Q170" s="1" t="s">
        <v>1068</v>
      </c>
      <c r="R170" s="1" t="s">
        <v>1069</v>
      </c>
      <c r="S170" s="48" t="s">
        <v>1126</v>
      </c>
      <c r="T170" s="48" t="s">
        <v>1125</v>
      </c>
      <c r="U170" s="48" t="s">
        <v>1127</v>
      </c>
      <c r="V170" s="48" t="s">
        <v>1128</v>
      </c>
      <c r="W170" s="48" t="s">
        <v>1129</v>
      </c>
      <c r="X170" s="48" t="s">
        <v>1130</v>
      </c>
      <c r="Y170" s="48" t="s">
        <v>1152</v>
      </c>
      <c r="Z170" s="48" t="s">
        <v>1153</v>
      </c>
      <c r="AA170" s="48" t="s">
        <v>1154</v>
      </c>
      <c r="AB170" s="48" t="s">
        <v>1180</v>
      </c>
      <c r="AC170" s="48" t="s">
        <v>1181</v>
      </c>
      <c r="AD170" s="48" t="s">
        <v>1184</v>
      </c>
      <c r="AE170" s="48" t="s">
        <v>1186</v>
      </c>
      <c r="AF170" s="48" t="s">
        <v>1187</v>
      </c>
      <c r="AG170" s="48" t="s">
        <v>1190</v>
      </c>
      <c r="AH170" s="48" t="s">
        <v>1191</v>
      </c>
      <c r="AI170" s="48" t="s">
        <v>1192</v>
      </c>
      <c r="AJ170" s="48" t="s">
        <v>1193</v>
      </c>
      <c r="AK170" s="48" t="s">
        <v>1194</v>
      </c>
      <c r="AL170" s="25" t="s">
        <v>905</v>
      </c>
      <c r="AM170" s="56" t="s">
        <v>1124</v>
      </c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</row>
    <row r="171" spans="1:39" ht="15.75" customHeight="1">
      <c r="A171" s="6" t="s">
        <v>739</v>
      </c>
      <c r="D171" s="8">
        <v>840003148241788</v>
      </c>
      <c r="E171" s="9">
        <v>43171</v>
      </c>
      <c r="F171" s="6" t="s">
        <v>865</v>
      </c>
      <c r="G171" s="6" t="s">
        <v>866</v>
      </c>
      <c r="H171" s="10" t="s">
        <v>868</v>
      </c>
      <c r="I171" s="86">
        <v>38</v>
      </c>
      <c r="K171" s="30">
        <v>12</v>
      </c>
      <c r="N171" s="75">
        <v>16</v>
      </c>
      <c r="O171" s="75">
        <v>16</v>
      </c>
      <c r="R171" s="75">
        <v>12</v>
      </c>
      <c r="S171" s="87">
        <v>32</v>
      </c>
      <c r="T171" s="87">
        <v>32</v>
      </c>
      <c r="Z171" s="87">
        <v>67</v>
      </c>
      <c r="AA171" s="87">
        <v>67</v>
      </c>
      <c r="AB171" s="87">
        <v>20</v>
      </c>
      <c r="AC171" s="87">
        <v>67</v>
      </c>
      <c r="AD171" s="87">
        <v>26</v>
      </c>
      <c r="AE171" s="87">
        <v>56</v>
      </c>
      <c r="AF171" s="75"/>
      <c r="AG171" s="75"/>
      <c r="AH171" s="75"/>
      <c r="AI171" s="75"/>
      <c r="AJ171" s="75">
        <v>26</v>
      </c>
      <c r="AK171" s="75"/>
      <c r="AL171" s="19">
        <f>SUM(S171:AE171)+I171</f>
        <v>405</v>
      </c>
      <c r="AM171" s="30">
        <f t="shared" si="12"/>
        <v>14</v>
      </c>
    </row>
    <row r="172" spans="1:39" ht="15.75" customHeight="1">
      <c r="A172" s="6" t="s">
        <v>739</v>
      </c>
      <c r="D172" s="8">
        <v>840003145402745</v>
      </c>
      <c r="E172" s="9">
        <v>43174</v>
      </c>
      <c r="F172" s="6" t="s">
        <v>871</v>
      </c>
      <c r="G172" s="6" t="s">
        <v>220</v>
      </c>
      <c r="H172" s="10" t="s">
        <v>566</v>
      </c>
      <c r="I172" s="5">
        <v>46</v>
      </c>
      <c r="N172" s="30">
        <v>12</v>
      </c>
      <c r="O172" s="30">
        <v>12</v>
      </c>
      <c r="AL172" s="19">
        <f>SUM(I172:AE172)</f>
        <v>70</v>
      </c>
      <c r="AM172" s="30">
        <f t="shared" si="12"/>
        <v>3</v>
      </c>
    </row>
    <row r="173" spans="1:39" ht="15.75" customHeight="1">
      <c r="A173" s="6" t="s">
        <v>739</v>
      </c>
      <c r="B173" s="7" t="s">
        <v>541</v>
      </c>
      <c r="C173" s="7"/>
      <c r="D173" s="8">
        <v>840003128686205</v>
      </c>
      <c r="E173" s="9">
        <v>43420</v>
      </c>
      <c r="F173" s="6" t="s">
        <v>538</v>
      </c>
      <c r="G173" s="6" t="s">
        <v>539</v>
      </c>
      <c r="H173" s="10" t="s">
        <v>540</v>
      </c>
      <c r="I173" s="5">
        <v>18</v>
      </c>
      <c r="L173" s="30">
        <v>26</v>
      </c>
      <c r="AL173" s="19">
        <f aca="true" t="shared" si="15" ref="AL173:AL178">SUM(I173:AE173)</f>
        <v>44</v>
      </c>
      <c r="AM173" s="30">
        <f t="shared" si="12"/>
        <v>2</v>
      </c>
    </row>
    <row r="174" spans="1:39" ht="15.75" customHeight="1">
      <c r="A174" s="6" t="s">
        <v>739</v>
      </c>
      <c r="D174" s="8">
        <v>840003127485026</v>
      </c>
      <c r="E174" s="9">
        <v>43201</v>
      </c>
      <c r="F174" s="6" t="s">
        <v>888</v>
      </c>
      <c r="G174" s="6" t="s">
        <v>889</v>
      </c>
      <c r="H174" s="10" t="s">
        <v>889</v>
      </c>
      <c r="I174" s="63"/>
      <c r="S174" s="30">
        <v>20</v>
      </c>
      <c r="T174" s="30">
        <v>20</v>
      </c>
      <c r="AL174" s="19">
        <f t="shared" si="15"/>
        <v>40</v>
      </c>
      <c r="AM174" s="30">
        <f t="shared" si="12"/>
        <v>2</v>
      </c>
    </row>
    <row r="175" spans="1:39" ht="15.75" customHeight="1">
      <c r="A175" s="6" t="s">
        <v>739</v>
      </c>
      <c r="B175" s="7" t="s">
        <v>514</v>
      </c>
      <c r="C175" s="7"/>
      <c r="D175" s="8">
        <v>840003114447772</v>
      </c>
      <c r="E175" s="9">
        <v>43202</v>
      </c>
      <c r="F175" s="6" t="s">
        <v>516</v>
      </c>
      <c r="G175" s="6" t="s">
        <v>512</v>
      </c>
      <c r="H175" s="10" t="s">
        <v>87</v>
      </c>
      <c r="K175" s="30">
        <v>10</v>
      </c>
      <c r="AL175" s="19">
        <f t="shared" si="15"/>
        <v>10</v>
      </c>
      <c r="AM175" s="30">
        <f t="shared" si="12"/>
        <v>1</v>
      </c>
    </row>
    <row r="176" spans="1:39" ht="15.75" customHeight="1">
      <c r="A176" s="6" t="s">
        <v>739</v>
      </c>
      <c r="D176" s="8">
        <v>840003203337226</v>
      </c>
      <c r="E176" s="9"/>
      <c r="F176" s="6" t="s">
        <v>429</v>
      </c>
      <c r="G176" s="6" t="s">
        <v>430</v>
      </c>
      <c r="H176" s="10" t="s">
        <v>431</v>
      </c>
      <c r="I176" s="5">
        <v>6</v>
      </c>
      <c r="AL176" s="19">
        <f t="shared" si="15"/>
        <v>6</v>
      </c>
      <c r="AM176" s="30">
        <f t="shared" si="12"/>
        <v>1</v>
      </c>
    </row>
    <row r="177" spans="1:39" ht="15.75" customHeight="1">
      <c r="A177" s="6" t="s">
        <v>739</v>
      </c>
      <c r="D177" s="8">
        <v>840003203127203</v>
      </c>
      <c r="E177" s="9"/>
      <c r="F177" s="6" t="s">
        <v>386</v>
      </c>
      <c r="G177" s="6" t="s">
        <v>85</v>
      </c>
      <c r="H177" s="50" t="s">
        <v>300</v>
      </c>
      <c r="I177" s="30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L177" s="19">
        <f t="shared" si="15"/>
        <v>0</v>
      </c>
      <c r="AM177" s="30">
        <f t="shared" si="12"/>
        <v>0</v>
      </c>
    </row>
    <row r="178" spans="1:39" ht="15.75" customHeight="1">
      <c r="A178" s="6" t="s">
        <v>739</v>
      </c>
      <c r="D178" s="8">
        <v>840003203127203</v>
      </c>
      <c r="E178" s="9"/>
      <c r="F178" s="6" t="s">
        <v>740</v>
      </c>
      <c r="G178" s="6" t="s">
        <v>85</v>
      </c>
      <c r="H178" s="30" t="s">
        <v>300</v>
      </c>
      <c r="I178" s="30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19">
        <f t="shared" si="15"/>
        <v>0</v>
      </c>
      <c r="AM178" s="30">
        <f t="shared" si="12"/>
        <v>0</v>
      </c>
    </row>
    <row r="179" spans="1:39" ht="15.75" customHeight="1">
      <c r="A179" s="6"/>
      <c r="D179" s="8"/>
      <c r="E179" s="9"/>
      <c r="F179" s="6"/>
      <c r="G179" s="6"/>
      <c r="H179" s="15"/>
      <c r="AM179" s="30"/>
    </row>
    <row r="180" spans="1:52" ht="15.75" customHeight="1">
      <c r="A180" s="20" t="s">
        <v>1</v>
      </c>
      <c r="B180" s="22" t="s">
        <v>5</v>
      </c>
      <c r="C180" s="22" t="s">
        <v>6</v>
      </c>
      <c r="D180" s="23" t="s">
        <v>8</v>
      </c>
      <c r="E180" s="24" t="s">
        <v>9</v>
      </c>
      <c r="F180" s="20" t="s">
        <v>2</v>
      </c>
      <c r="G180" s="20" t="s">
        <v>3</v>
      </c>
      <c r="H180" s="21" t="s">
        <v>10</v>
      </c>
      <c r="I180" s="20" t="s">
        <v>7</v>
      </c>
      <c r="J180" s="48" t="s">
        <v>1059</v>
      </c>
      <c r="K180" s="48" t="s">
        <v>1062</v>
      </c>
      <c r="L180" s="1" t="s">
        <v>1063</v>
      </c>
      <c r="M180" s="1" t="s">
        <v>1064</v>
      </c>
      <c r="N180" s="1" t="s">
        <v>1065</v>
      </c>
      <c r="O180" s="1" t="s">
        <v>1066</v>
      </c>
      <c r="P180" s="1" t="s">
        <v>1067</v>
      </c>
      <c r="Q180" s="1" t="s">
        <v>1068</v>
      </c>
      <c r="R180" s="1" t="s">
        <v>1069</v>
      </c>
      <c r="S180" s="48" t="s">
        <v>1126</v>
      </c>
      <c r="T180" s="48" t="s">
        <v>1125</v>
      </c>
      <c r="U180" s="48" t="s">
        <v>1127</v>
      </c>
      <c r="V180" s="48" t="s">
        <v>1128</v>
      </c>
      <c r="W180" s="48" t="s">
        <v>1129</v>
      </c>
      <c r="X180" s="48" t="s">
        <v>1130</v>
      </c>
      <c r="Y180" s="48" t="s">
        <v>1152</v>
      </c>
      <c r="Z180" s="48" t="s">
        <v>1153</v>
      </c>
      <c r="AA180" s="48" t="s">
        <v>1154</v>
      </c>
      <c r="AB180" s="48" t="s">
        <v>1180</v>
      </c>
      <c r="AC180" s="48" t="s">
        <v>1181</v>
      </c>
      <c r="AD180" s="48" t="s">
        <v>1184</v>
      </c>
      <c r="AE180" s="48" t="s">
        <v>1186</v>
      </c>
      <c r="AF180" s="48" t="s">
        <v>1187</v>
      </c>
      <c r="AG180" s="48" t="s">
        <v>1190</v>
      </c>
      <c r="AH180" s="48" t="s">
        <v>1191</v>
      </c>
      <c r="AI180" s="48" t="s">
        <v>1192</v>
      </c>
      <c r="AJ180" s="48" t="s">
        <v>1193</v>
      </c>
      <c r="AK180" s="48" t="s">
        <v>1194</v>
      </c>
      <c r="AL180" s="25" t="s">
        <v>905</v>
      </c>
      <c r="AM180" s="56" t="s">
        <v>1124</v>
      </c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</row>
    <row r="181" spans="1:39" ht="15.75" customHeight="1">
      <c r="A181" s="6" t="s">
        <v>69</v>
      </c>
      <c r="B181" s="7" t="s">
        <v>877</v>
      </c>
      <c r="C181" s="7" t="s">
        <v>878</v>
      </c>
      <c r="D181" s="8">
        <v>840003142294905</v>
      </c>
      <c r="E181" s="9">
        <v>43161</v>
      </c>
      <c r="F181" s="6" t="s">
        <v>576</v>
      </c>
      <c r="G181" s="6" t="s">
        <v>582</v>
      </c>
      <c r="H181" s="10" t="s">
        <v>706</v>
      </c>
      <c r="I181" s="86">
        <v>21</v>
      </c>
      <c r="J181" s="30">
        <v>12</v>
      </c>
      <c r="S181" s="87">
        <v>24</v>
      </c>
      <c r="T181" s="87">
        <v>24</v>
      </c>
      <c r="U181" s="87">
        <v>38</v>
      </c>
      <c r="V181" s="87">
        <v>38</v>
      </c>
      <c r="Z181" s="87">
        <v>35</v>
      </c>
      <c r="AA181" s="87">
        <v>30</v>
      </c>
      <c r="AF181" s="87">
        <v>25</v>
      </c>
      <c r="AH181" s="75">
        <v>16</v>
      </c>
      <c r="AI181" s="87">
        <v>44</v>
      </c>
      <c r="AJ181" s="87">
        <v>32</v>
      </c>
      <c r="AL181" s="19">
        <f>SUM(S181:AF181)+I181+AI181+AJ181</f>
        <v>311</v>
      </c>
      <c r="AM181" s="30">
        <f aca="true" t="shared" si="16" ref="AM181:AM188">COUNT(I181:AK181)</f>
        <v>12</v>
      </c>
    </row>
    <row r="182" spans="1:39" ht="15.75" customHeight="1">
      <c r="A182" s="6" t="s">
        <v>69</v>
      </c>
      <c r="B182" s="7" t="s">
        <v>766</v>
      </c>
      <c r="C182" s="7">
        <v>4276152</v>
      </c>
      <c r="D182" s="8">
        <v>840003200173937</v>
      </c>
      <c r="E182" s="9">
        <v>43167</v>
      </c>
      <c r="F182" s="6" t="s">
        <v>368</v>
      </c>
      <c r="G182" s="6" t="s">
        <v>350</v>
      </c>
      <c r="H182" s="10" t="s">
        <v>754</v>
      </c>
      <c r="I182" s="86">
        <v>25</v>
      </c>
      <c r="K182" s="87">
        <v>20</v>
      </c>
      <c r="S182" s="87">
        <v>40</v>
      </c>
      <c r="T182" s="87">
        <v>40</v>
      </c>
      <c r="U182" s="87">
        <v>25</v>
      </c>
      <c r="V182" s="87">
        <v>25</v>
      </c>
      <c r="Y182" s="87">
        <v>16</v>
      </c>
      <c r="Z182" s="75">
        <v>15</v>
      </c>
      <c r="AA182" s="30">
        <v>15</v>
      </c>
      <c r="AD182" s="87">
        <v>44</v>
      </c>
      <c r="AE182" s="87">
        <v>30</v>
      </c>
      <c r="AF182" s="87">
        <v>38</v>
      </c>
      <c r="AG182" s="75"/>
      <c r="AH182" s="75"/>
      <c r="AI182" s="75"/>
      <c r="AJ182" s="75"/>
      <c r="AK182" s="75"/>
      <c r="AL182" s="19">
        <f>SUM(AD182:AF182)+SUM(I182:Y182)</f>
        <v>303</v>
      </c>
      <c r="AM182" s="30">
        <f t="shared" si="16"/>
        <v>12</v>
      </c>
    </row>
    <row r="183" spans="1:39" ht="15.75" customHeight="1">
      <c r="A183" s="6" t="s">
        <v>69</v>
      </c>
      <c r="B183" s="7" t="s">
        <v>763</v>
      </c>
      <c r="C183" s="7">
        <v>4278059</v>
      </c>
      <c r="D183" s="8">
        <v>840003144447728</v>
      </c>
      <c r="E183" s="9">
        <v>43175</v>
      </c>
      <c r="F183" s="6" t="s">
        <v>313</v>
      </c>
      <c r="G183" s="6" t="s">
        <v>764</v>
      </c>
      <c r="H183" s="10" t="s">
        <v>765</v>
      </c>
      <c r="I183" s="5">
        <v>46</v>
      </c>
      <c r="N183" s="30">
        <v>20</v>
      </c>
      <c r="O183" s="30">
        <v>20</v>
      </c>
      <c r="P183" s="30">
        <v>22</v>
      </c>
      <c r="Q183" s="30">
        <v>22</v>
      </c>
      <c r="R183" s="30">
        <v>20</v>
      </c>
      <c r="W183" s="30">
        <v>38</v>
      </c>
      <c r="X183" s="30">
        <v>38</v>
      </c>
      <c r="AL183" s="19">
        <f>SUM(I183:AE183)</f>
        <v>226</v>
      </c>
      <c r="AM183" s="30">
        <f t="shared" si="16"/>
        <v>8</v>
      </c>
    </row>
    <row r="184" spans="1:39" ht="15.75" customHeight="1">
      <c r="A184" s="6" t="s">
        <v>69</v>
      </c>
      <c r="B184" s="7" t="s">
        <v>1161</v>
      </c>
      <c r="C184" s="7">
        <v>4276756</v>
      </c>
      <c r="D184" s="8">
        <v>840003144447708</v>
      </c>
      <c r="E184" s="9">
        <v>43177</v>
      </c>
      <c r="F184" s="6" t="s">
        <v>1162</v>
      </c>
      <c r="G184" s="6" t="s">
        <v>1157</v>
      </c>
      <c r="H184" s="10" t="s">
        <v>1163</v>
      </c>
      <c r="Z184" s="30">
        <v>10</v>
      </c>
      <c r="AA184" s="30">
        <v>10</v>
      </c>
      <c r="AB184" s="30">
        <v>20</v>
      </c>
      <c r="AD184" s="30">
        <v>16</v>
      </c>
      <c r="AE184" s="30">
        <v>12</v>
      </c>
      <c r="AF184" s="30">
        <v>12</v>
      </c>
      <c r="AH184" s="30">
        <v>30</v>
      </c>
      <c r="AI184" s="30">
        <v>16</v>
      </c>
      <c r="AJ184" s="30">
        <v>20</v>
      </c>
      <c r="AL184" s="19">
        <f>SUM(I184:AJ184)</f>
        <v>146</v>
      </c>
      <c r="AM184" s="30">
        <f t="shared" si="16"/>
        <v>9</v>
      </c>
    </row>
    <row r="185" spans="1:39" ht="15.75" customHeight="1">
      <c r="A185" s="6" t="s">
        <v>69</v>
      </c>
      <c r="B185" s="7" t="s">
        <v>398</v>
      </c>
      <c r="C185" s="7" t="s">
        <v>724</v>
      </c>
      <c r="D185" s="8">
        <v>840003145823633</v>
      </c>
      <c r="E185" s="9">
        <v>43132</v>
      </c>
      <c r="F185" s="6" t="s">
        <v>596</v>
      </c>
      <c r="G185" s="6" t="s">
        <v>723</v>
      </c>
      <c r="H185" s="10" t="s">
        <v>725</v>
      </c>
      <c r="I185" s="5">
        <v>24</v>
      </c>
      <c r="S185" s="30">
        <v>18</v>
      </c>
      <c r="T185" s="30">
        <v>18</v>
      </c>
      <c r="AL185" s="19">
        <f>SUM(I185:AE185)</f>
        <v>60</v>
      </c>
      <c r="AM185" s="30">
        <f t="shared" si="16"/>
        <v>3</v>
      </c>
    </row>
    <row r="186" spans="1:39" ht="15.75" customHeight="1">
      <c r="A186" s="6" t="s">
        <v>69</v>
      </c>
      <c r="B186" s="7" t="s">
        <v>305</v>
      </c>
      <c r="C186" s="7" t="s">
        <v>750</v>
      </c>
      <c r="D186" s="8">
        <v>840003005316128</v>
      </c>
      <c r="E186" s="9">
        <v>43108</v>
      </c>
      <c r="F186" s="6" t="s">
        <v>338</v>
      </c>
      <c r="G186" s="6" t="s">
        <v>339</v>
      </c>
      <c r="H186" s="10" t="s">
        <v>751</v>
      </c>
      <c r="I186" s="5">
        <v>15</v>
      </c>
      <c r="J186" s="30">
        <v>10</v>
      </c>
      <c r="AL186" s="19">
        <f>SUM(I186:AE186)</f>
        <v>25</v>
      </c>
      <c r="AM186" s="30">
        <f t="shared" si="16"/>
        <v>2</v>
      </c>
    </row>
    <row r="187" spans="1:39" ht="15.75" customHeight="1">
      <c r="A187" s="6" t="s">
        <v>69</v>
      </c>
      <c r="B187" s="7" t="s">
        <v>945</v>
      </c>
      <c r="C187" s="7">
        <v>4278543</v>
      </c>
      <c r="D187" s="8">
        <v>840003128849066</v>
      </c>
      <c r="E187" s="9">
        <v>43196</v>
      </c>
      <c r="F187" s="6" t="s">
        <v>138</v>
      </c>
      <c r="G187" s="6" t="s">
        <v>20</v>
      </c>
      <c r="H187" s="10" t="s">
        <v>649</v>
      </c>
      <c r="I187" s="5">
        <v>24</v>
      </c>
      <c r="AL187" s="19">
        <f>SUM(I187:AE187)</f>
        <v>24</v>
      </c>
      <c r="AM187" s="30">
        <f t="shared" si="16"/>
        <v>1</v>
      </c>
    </row>
    <row r="188" spans="1:39" ht="15.75" customHeight="1">
      <c r="A188" s="6" t="s">
        <v>69</v>
      </c>
      <c r="B188" s="7" t="s">
        <v>254</v>
      </c>
      <c r="C188" s="7" t="s">
        <v>664</v>
      </c>
      <c r="D188" s="8">
        <v>840003136793871</v>
      </c>
      <c r="E188" s="9">
        <v>43235</v>
      </c>
      <c r="F188" s="6" t="s">
        <v>66</v>
      </c>
      <c r="G188" s="6" t="s">
        <v>67</v>
      </c>
      <c r="H188" s="15" t="s">
        <v>665</v>
      </c>
      <c r="I188" s="5">
        <v>18</v>
      </c>
      <c r="AL188" s="19">
        <f>SUM(I188:AE188)</f>
        <v>18</v>
      </c>
      <c r="AM188" s="30">
        <f t="shared" si="16"/>
        <v>1</v>
      </c>
    </row>
    <row r="189" spans="1:39" ht="15.75" customHeight="1">
      <c r="A189" s="6"/>
      <c r="B189" s="7"/>
      <c r="C189" s="7"/>
      <c r="D189" s="8"/>
      <c r="E189" s="9"/>
      <c r="F189" s="6"/>
      <c r="G189" s="6"/>
      <c r="H189" s="15"/>
      <c r="AM189" s="30"/>
    </row>
    <row r="190" spans="1:52" ht="15.75" customHeight="1">
      <c r="A190" s="20" t="s">
        <v>1</v>
      </c>
      <c r="B190" s="22" t="s">
        <v>5</v>
      </c>
      <c r="C190" s="22" t="s">
        <v>6</v>
      </c>
      <c r="D190" s="23" t="s">
        <v>8</v>
      </c>
      <c r="E190" s="24" t="s">
        <v>9</v>
      </c>
      <c r="F190" s="20" t="s">
        <v>2</v>
      </c>
      <c r="G190" s="20" t="s">
        <v>3</v>
      </c>
      <c r="H190" s="21" t="s">
        <v>10</v>
      </c>
      <c r="I190" s="20" t="s">
        <v>7</v>
      </c>
      <c r="J190" s="48" t="s">
        <v>1059</v>
      </c>
      <c r="K190" s="48" t="s">
        <v>1062</v>
      </c>
      <c r="L190" s="1" t="s">
        <v>1063</v>
      </c>
      <c r="M190" s="1" t="s">
        <v>1064</v>
      </c>
      <c r="N190" s="1" t="s">
        <v>1065</v>
      </c>
      <c r="O190" s="1" t="s">
        <v>1066</v>
      </c>
      <c r="P190" s="1" t="s">
        <v>1067</v>
      </c>
      <c r="Q190" s="1" t="s">
        <v>1068</v>
      </c>
      <c r="R190" s="1" t="s">
        <v>1069</v>
      </c>
      <c r="S190" s="48" t="s">
        <v>1126</v>
      </c>
      <c r="T190" s="48" t="s">
        <v>1125</v>
      </c>
      <c r="U190" s="48" t="s">
        <v>1127</v>
      </c>
      <c r="V190" s="48" t="s">
        <v>1128</v>
      </c>
      <c r="W190" s="48" t="s">
        <v>1129</v>
      </c>
      <c r="X190" s="48" t="s">
        <v>1130</v>
      </c>
      <c r="Y190" s="48" t="s">
        <v>1152</v>
      </c>
      <c r="Z190" s="48" t="s">
        <v>1153</v>
      </c>
      <c r="AA190" s="48" t="s">
        <v>1154</v>
      </c>
      <c r="AB190" s="48" t="s">
        <v>1180</v>
      </c>
      <c r="AC190" s="48" t="s">
        <v>1181</v>
      </c>
      <c r="AD190" s="48" t="s">
        <v>1184</v>
      </c>
      <c r="AE190" s="48" t="s">
        <v>1186</v>
      </c>
      <c r="AF190" s="48" t="s">
        <v>1187</v>
      </c>
      <c r="AG190" s="48" t="s">
        <v>1190</v>
      </c>
      <c r="AH190" s="48" t="s">
        <v>1191</v>
      </c>
      <c r="AI190" s="48" t="s">
        <v>1192</v>
      </c>
      <c r="AJ190" s="48" t="s">
        <v>1193</v>
      </c>
      <c r="AK190" s="48" t="s">
        <v>1194</v>
      </c>
      <c r="AL190" s="25" t="s">
        <v>905</v>
      </c>
      <c r="AM190" s="56" t="s">
        <v>1124</v>
      </c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</row>
    <row r="191" spans="1:39" ht="15.75" customHeight="1">
      <c r="A191" s="6" t="s">
        <v>73</v>
      </c>
      <c r="B191" s="7" t="s">
        <v>673</v>
      </c>
      <c r="C191" s="7" t="s">
        <v>674</v>
      </c>
      <c r="D191" s="8">
        <v>840003203337221</v>
      </c>
      <c r="E191" s="9">
        <v>43174</v>
      </c>
      <c r="F191" s="6" t="s">
        <v>675</v>
      </c>
      <c r="G191" s="6" t="s">
        <v>676</v>
      </c>
      <c r="H191" s="10" t="s">
        <v>677</v>
      </c>
      <c r="I191" s="86">
        <v>25</v>
      </c>
      <c r="J191" s="87">
        <v>30</v>
      </c>
      <c r="K191" s="87">
        <v>15</v>
      </c>
      <c r="L191" s="75">
        <v>15</v>
      </c>
      <c r="P191" s="30">
        <v>12</v>
      </c>
      <c r="Q191" s="75">
        <v>12</v>
      </c>
      <c r="R191" s="87">
        <v>20</v>
      </c>
      <c r="S191" s="87">
        <v>32</v>
      </c>
      <c r="T191" s="87">
        <v>32</v>
      </c>
      <c r="Z191" s="87">
        <v>35</v>
      </c>
      <c r="AA191" s="87">
        <v>35</v>
      </c>
      <c r="AB191" s="75"/>
      <c r="AC191" s="75"/>
      <c r="AD191" s="75"/>
      <c r="AE191" s="75"/>
      <c r="AF191" s="75"/>
      <c r="AG191" s="87">
        <f>26+35</f>
        <v>61</v>
      </c>
      <c r="AH191" s="75"/>
      <c r="AI191" s="75"/>
      <c r="AJ191" s="87">
        <v>56</v>
      </c>
      <c r="AK191" s="75"/>
      <c r="AL191" s="19">
        <f>SUM(R191:AJ191)+I191+J191+K191</f>
        <v>341</v>
      </c>
      <c r="AM191" s="30">
        <f aca="true" t="shared" si="17" ref="AM191:AM201">COUNT(I191:AK191)</f>
        <v>13</v>
      </c>
    </row>
    <row r="192" spans="1:39" ht="15.75" customHeight="1">
      <c r="A192" s="6" t="s">
        <v>73</v>
      </c>
      <c r="B192" s="7" t="s">
        <v>688</v>
      </c>
      <c r="C192" s="7" t="s">
        <v>689</v>
      </c>
      <c r="D192" s="8">
        <v>840003144182783</v>
      </c>
      <c r="E192" s="9">
        <v>43164</v>
      </c>
      <c r="F192" s="6" t="s">
        <v>53</v>
      </c>
      <c r="G192" s="6" t="s">
        <v>131</v>
      </c>
      <c r="H192" s="10"/>
      <c r="I192" s="86">
        <v>15</v>
      </c>
      <c r="S192" s="87">
        <v>20</v>
      </c>
      <c r="T192" s="87">
        <v>20</v>
      </c>
      <c r="U192" s="87">
        <v>25</v>
      </c>
      <c r="V192" s="87">
        <v>25</v>
      </c>
      <c r="AB192" s="87">
        <v>30</v>
      </c>
      <c r="AD192" s="87">
        <v>25</v>
      </c>
      <c r="AE192" s="87">
        <v>32</v>
      </c>
      <c r="AF192" s="87">
        <v>26</v>
      </c>
      <c r="AH192" s="87">
        <v>38</v>
      </c>
      <c r="AI192" s="30">
        <v>12</v>
      </c>
      <c r="AL192" s="19">
        <f>SUM(I192:AH192)</f>
        <v>256</v>
      </c>
      <c r="AM192" s="30">
        <f t="shared" si="17"/>
        <v>11</v>
      </c>
    </row>
    <row r="193" spans="1:39" ht="15" customHeight="1">
      <c r="A193" s="6" t="s">
        <v>73</v>
      </c>
      <c r="B193" s="7">
        <v>118</v>
      </c>
      <c r="C193" s="7" t="s">
        <v>702</v>
      </c>
      <c r="E193" s="9">
        <v>43174</v>
      </c>
      <c r="F193" s="6" t="s">
        <v>152</v>
      </c>
      <c r="G193" s="6" t="s">
        <v>153</v>
      </c>
      <c r="H193" s="10" t="s">
        <v>154</v>
      </c>
      <c r="I193" s="5">
        <v>24</v>
      </c>
      <c r="L193" s="30">
        <v>6</v>
      </c>
      <c r="N193" s="30">
        <v>15</v>
      </c>
      <c r="O193" s="30">
        <v>15</v>
      </c>
      <c r="Y193" s="30">
        <v>16</v>
      </c>
      <c r="Z193" s="30">
        <v>50</v>
      </c>
      <c r="AA193" s="30">
        <v>20</v>
      </c>
      <c r="AH193" s="30">
        <v>25</v>
      </c>
      <c r="AI193" s="30">
        <v>16</v>
      </c>
      <c r="AJ193" s="30">
        <v>20</v>
      </c>
      <c r="AL193" s="19">
        <f>SUM(I193:AJ193)</f>
        <v>207</v>
      </c>
      <c r="AM193" s="30">
        <f t="shared" si="17"/>
        <v>10</v>
      </c>
    </row>
    <row r="194" spans="1:39" ht="15.75" customHeight="1">
      <c r="A194" s="6" t="s">
        <v>73</v>
      </c>
      <c r="B194" s="7" t="s">
        <v>259</v>
      </c>
      <c r="C194" s="7" t="s">
        <v>820</v>
      </c>
      <c r="D194" s="8">
        <v>840003200403157</v>
      </c>
      <c r="E194" s="9">
        <v>43160</v>
      </c>
      <c r="F194" s="6" t="s">
        <v>821</v>
      </c>
      <c r="G194" s="6" t="s">
        <v>433</v>
      </c>
      <c r="H194" s="10" t="s">
        <v>822</v>
      </c>
      <c r="I194" s="5">
        <v>40</v>
      </c>
      <c r="J194" s="30">
        <v>44</v>
      </c>
      <c r="K194" s="30">
        <v>28</v>
      </c>
      <c r="P194" s="30">
        <v>30</v>
      </c>
      <c r="Q194" s="30">
        <v>30</v>
      </c>
      <c r="AL194" s="19">
        <f aca="true" t="shared" si="18" ref="AL194:AL201">SUM(I194:AE194)</f>
        <v>172</v>
      </c>
      <c r="AM194" s="30">
        <f t="shared" si="17"/>
        <v>5</v>
      </c>
    </row>
    <row r="195" spans="1:39" ht="15.75" customHeight="1">
      <c r="A195" s="6" t="s">
        <v>73</v>
      </c>
      <c r="B195" s="7" t="s">
        <v>710</v>
      </c>
      <c r="C195" s="7"/>
      <c r="D195" s="11">
        <v>840003135189374</v>
      </c>
      <c r="E195" s="9">
        <v>43161</v>
      </c>
      <c r="F195" s="6" t="s">
        <v>1119</v>
      </c>
      <c r="G195" s="6" t="s">
        <v>1117</v>
      </c>
      <c r="H195" s="10" t="s">
        <v>1132</v>
      </c>
      <c r="N195" s="30">
        <v>10</v>
      </c>
      <c r="O195" s="30">
        <v>20</v>
      </c>
      <c r="P195" s="30">
        <v>6</v>
      </c>
      <c r="Q195" s="30">
        <v>6</v>
      </c>
      <c r="R195" s="30">
        <v>28</v>
      </c>
      <c r="W195" s="30">
        <v>25</v>
      </c>
      <c r="X195" s="30">
        <v>25</v>
      </c>
      <c r="AL195" s="19">
        <f t="shared" si="18"/>
        <v>120</v>
      </c>
      <c r="AM195" s="30">
        <f t="shared" si="17"/>
        <v>7</v>
      </c>
    </row>
    <row r="196" spans="1:39" ht="15.75" customHeight="1">
      <c r="A196" s="6" t="s">
        <v>73</v>
      </c>
      <c r="B196" s="7">
        <v>18</v>
      </c>
      <c r="C196" s="7" t="s">
        <v>782</v>
      </c>
      <c r="D196" s="8">
        <v>840003201786191</v>
      </c>
      <c r="E196" s="9">
        <v>43171</v>
      </c>
      <c r="F196" s="6" t="s">
        <v>779</v>
      </c>
      <c r="G196" s="6" t="s">
        <v>780</v>
      </c>
      <c r="H196" s="10" t="s">
        <v>783</v>
      </c>
      <c r="I196" s="5">
        <v>12</v>
      </c>
      <c r="L196" s="30">
        <v>10</v>
      </c>
      <c r="Z196" s="30">
        <v>10</v>
      </c>
      <c r="AA196" s="30">
        <v>15</v>
      </c>
      <c r="AL196" s="19">
        <f t="shared" si="18"/>
        <v>47</v>
      </c>
      <c r="AM196" s="30">
        <f t="shared" si="17"/>
        <v>4</v>
      </c>
    </row>
    <row r="197" spans="1:39" ht="15.75" customHeight="1">
      <c r="A197" s="6" t="s">
        <v>73</v>
      </c>
      <c r="B197" s="7" t="s">
        <v>849</v>
      </c>
      <c r="C197" s="7" t="s">
        <v>850</v>
      </c>
      <c r="D197" s="8">
        <v>840003136906467</v>
      </c>
      <c r="E197" s="9">
        <v>43165</v>
      </c>
      <c r="F197" s="6" t="s">
        <v>480</v>
      </c>
      <c r="G197" s="6" t="s">
        <v>476</v>
      </c>
      <c r="H197" s="10" t="s">
        <v>851</v>
      </c>
      <c r="I197" s="5">
        <v>20</v>
      </c>
      <c r="AL197" s="19">
        <f t="shared" si="18"/>
        <v>20</v>
      </c>
      <c r="AM197" s="30">
        <f t="shared" si="17"/>
        <v>1</v>
      </c>
    </row>
    <row r="198" spans="1:39" ht="15.75" customHeight="1">
      <c r="A198" s="6" t="s">
        <v>73</v>
      </c>
      <c r="B198" s="7" t="s">
        <v>795</v>
      </c>
      <c r="C198" s="7" t="s">
        <v>796</v>
      </c>
      <c r="E198" s="9">
        <v>43103</v>
      </c>
      <c r="F198" s="6" t="s">
        <v>252</v>
      </c>
      <c r="G198" s="6" t="s">
        <v>573</v>
      </c>
      <c r="H198" s="10" t="s">
        <v>797</v>
      </c>
      <c r="I198" s="5">
        <v>20</v>
      </c>
      <c r="AL198" s="19">
        <f t="shared" si="18"/>
        <v>20</v>
      </c>
      <c r="AM198" s="30">
        <f t="shared" si="17"/>
        <v>1</v>
      </c>
    </row>
    <row r="199" spans="1:39" ht="15.75" customHeight="1">
      <c r="A199" s="6" t="s">
        <v>73</v>
      </c>
      <c r="B199" s="7" t="s">
        <v>772</v>
      </c>
      <c r="C199" s="7" t="s">
        <v>773</v>
      </c>
      <c r="D199" s="8">
        <v>840003146144572</v>
      </c>
      <c r="E199" s="9">
        <v>43189</v>
      </c>
      <c r="F199" s="6" t="s">
        <v>774</v>
      </c>
      <c r="G199" s="6" t="s">
        <v>371</v>
      </c>
      <c r="H199" s="10" t="s">
        <v>531</v>
      </c>
      <c r="I199" s="5">
        <v>12</v>
      </c>
      <c r="AL199" s="19">
        <f t="shared" si="18"/>
        <v>12</v>
      </c>
      <c r="AM199" s="30">
        <f t="shared" si="17"/>
        <v>1</v>
      </c>
    </row>
    <row r="200" spans="1:39" ht="15.75" customHeight="1">
      <c r="A200" s="6" t="s">
        <v>73</v>
      </c>
      <c r="B200" s="7" t="s">
        <v>752</v>
      </c>
      <c r="C200" s="7" t="s">
        <v>753</v>
      </c>
      <c r="D200" s="8">
        <v>840003200173938</v>
      </c>
      <c r="E200" s="9">
        <v>43173</v>
      </c>
      <c r="F200" s="6" t="s">
        <v>349</v>
      </c>
      <c r="G200" s="6" t="s">
        <v>350</v>
      </c>
      <c r="H200" s="10" t="s">
        <v>754</v>
      </c>
      <c r="Y200" s="30">
        <v>6</v>
      </c>
      <c r="AL200" s="19">
        <f t="shared" si="18"/>
        <v>6</v>
      </c>
      <c r="AM200" s="30">
        <f t="shared" si="17"/>
        <v>1</v>
      </c>
    </row>
    <row r="201" spans="1:39" ht="15.75" customHeight="1">
      <c r="A201" s="6" t="s">
        <v>73</v>
      </c>
      <c r="B201" s="7" t="s">
        <v>849</v>
      </c>
      <c r="C201" s="7" t="s">
        <v>850</v>
      </c>
      <c r="D201" s="8">
        <v>840003136906467</v>
      </c>
      <c r="E201" s="9">
        <v>43165</v>
      </c>
      <c r="F201" s="6" t="s">
        <v>847</v>
      </c>
      <c r="G201" s="6" t="s">
        <v>476</v>
      </c>
      <c r="H201" s="15" t="s">
        <v>851</v>
      </c>
      <c r="AL201" s="19">
        <f t="shared" si="18"/>
        <v>0</v>
      </c>
      <c r="AM201" s="30">
        <f t="shared" si="17"/>
        <v>0</v>
      </c>
    </row>
    <row r="202" spans="1:39" ht="15.75" customHeight="1">
      <c r="A202" s="6"/>
      <c r="B202" s="7"/>
      <c r="C202" s="7"/>
      <c r="E202" s="9"/>
      <c r="F202" s="6"/>
      <c r="G202" s="6"/>
      <c r="H202" s="15"/>
      <c r="AM202" s="30"/>
    </row>
    <row r="203" spans="1:52" ht="15" customHeight="1">
      <c r="A203" s="20" t="s">
        <v>1</v>
      </c>
      <c r="B203" s="22" t="s">
        <v>5</v>
      </c>
      <c r="C203" s="22" t="s">
        <v>6</v>
      </c>
      <c r="D203" s="23" t="s">
        <v>8</v>
      </c>
      <c r="E203" s="24" t="s">
        <v>9</v>
      </c>
      <c r="F203" s="20" t="s">
        <v>2</v>
      </c>
      <c r="G203" s="20" t="s">
        <v>3</v>
      </c>
      <c r="H203" s="21" t="s">
        <v>10</v>
      </c>
      <c r="I203" s="20" t="s">
        <v>7</v>
      </c>
      <c r="J203" s="48" t="s">
        <v>1059</v>
      </c>
      <c r="K203" s="48" t="s">
        <v>1062</v>
      </c>
      <c r="L203" s="1" t="s">
        <v>1063</v>
      </c>
      <c r="M203" s="1" t="s">
        <v>1064</v>
      </c>
      <c r="N203" s="1" t="s">
        <v>1065</v>
      </c>
      <c r="O203" s="1" t="s">
        <v>1066</v>
      </c>
      <c r="P203" s="1" t="s">
        <v>1067</v>
      </c>
      <c r="Q203" s="1" t="s">
        <v>1068</v>
      </c>
      <c r="R203" s="1" t="s">
        <v>1069</v>
      </c>
      <c r="S203" s="48" t="s">
        <v>1126</v>
      </c>
      <c r="T203" s="48" t="s">
        <v>1125</v>
      </c>
      <c r="U203" s="48" t="s">
        <v>1127</v>
      </c>
      <c r="V203" s="48" t="s">
        <v>1128</v>
      </c>
      <c r="W203" s="48" t="s">
        <v>1129</v>
      </c>
      <c r="X203" s="48" t="s">
        <v>1130</v>
      </c>
      <c r="Y203" s="48" t="s">
        <v>1152</v>
      </c>
      <c r="Z203" s="48" t="s">
        <v>1153</v>
      </c>
      <c r="AA203" s="48" t="s">
        <v>1154</v>
      </c>
      <c r="AB203" s="48" t="s">
        <v>1180</v>
      </c>
      <c r="AC203" s="48" t="s">
        <v>1181</v>
      </c>
      <c r="AD203" s="48" t="s">
        <v>1184</v>
      </c>
      <c r="AE203" s="48" t="s">
        <v>1186</v>
      </c>
      <c r="AF203" s="48" t="s">
        <v>1187</v>
      </c>
      <c r="AG203" s="48" t="s">
        <v>1190</v>
      </c>
      <c r="AH203" s="48" t="s">
        <v>1191</v>
      </c>
      <c r="AI203" s="48" t="s">
        <v>1192</v>
      </c>
      <c r="AJ203" s="48" t="s">
        <v>1193</v>
      </c>
      <c r="AK203" s="48" t="s">
        <v>1194</v>
      </c>
      <c r="AL203" s="25" t="s">
        <v>905</v>
      </c>
      <c r="AM203" s="56" t="s">
        <v>1124</v>
      </c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</row>
    <row r="204" spans="1:39" ht="15" customHeight="1">
      <c r="A204" s="6" t="s">
        <v>17</v>
      </c>
      <c r="B204" s="7" t="s">
        <v>170</v>
      </c>
      <c r="D204" s="8">
        <v>840003004438630</v>
      </c>
      <c r="E204" s="9">
        <v>43161</v>
      </c>
      <c r="F204" s="6" t="s">
        <v>719</v>
      </c>
      <c r="G204" s="6" t="s">
        <v>720</v>
      </c>
      <c r="H204" s="10" t="s">
        <v>721</v>
      </c>
      <c r="I204" s="5">
        <v>21</v>
      </c>
      <c r="M204" s="30">
        <v>15</v>
      </c>
      <c r="N204" s="30">
        <v>12</v>
      </c>
      <c r="O204" s="30">
        <v>22</v>
      </c>
      <c r="P204" s="30">
        <v>25</v>
      </c>
      <c r="Q204" s="30">
        <v>30</v>
      </c>
      <c r="R204" s="30">
        <v>35</v>
      </c>
      <c r="W204" s="30">
        <v>25</v>
      </c>
      <c r="X204" s="30">
        <v>25</v>
      </c>
      <c r="AK204" s="30">
        <v>78</v>
      </c>
      <c r="AL204" s="19">
        <f>SUM(I204:AK204)</f>
        <v>288</v>
      </c>
      <c r="AM204" s="30">
        <f aca="true" t="shared" si="19" ref="AM204:AM215">COUNT(I204:AK204)</f>
        <v>10</v>
      </c>
    </row>
    <row r="205" spans="1:39" ht="15.75" customHeight="1">
      <c r="A205" s="6" t="s">
        <v>17</v>
      </c>
      <c r="B205" s="7" t="s">
        <v>801</v>
      </c>
      <c r="C205" s="7">
        <v>3488580</v>
      </c>
      <c r="D205" s="8">
        <v>840003139032294</v>
      </c>
      <c r="E205" s="9">
        <v>43172</v>
      </c>
      <c r="F205" s="6" t="s">
        <v>803</v>
      </c>
      <c r="G205" s="6" t="s">
        <v>804</v>
      </c>
      <c r="H205" s="10" t="s">
        <v>805</v>
      </c>
      <c r="I205" s="5">
        <v>35</v>
      </c>
      <c r="J205" s="30">
        <v>34</v>
      </c>
      <c r="L205" s="30">
        <v>38</v>
      </c>
      <c r="M205" s="30">
        <v>15</v>
      </c>
      <c r="AD205" s="30">
        <v>80</v>
      </c>
      <c r="AE205" s="30">
        <v>44</v>
      </c>
      <c r="AF205" s="30">
        <v>24</v>
      </c>
      <c r="AI205" s="30">
        <v>16</v>
      </c>
      <c r="AL205" s="19">
        <f>SUM(I205:AJ205)</f>
        <v>286</v>
      </c>
      <c r="AM205" s="30">
        <f t="shared" si="19"/>
        <v>8</v>
      </c>
    </row>
    <row r="206" spans="1:39" ht="15.75" customHeight="1">
      <c r="A206" s="6" t="s">
        <v>17</v>
      </c>
      <c r="B206" s="7" t="s">
        <v>728</v>
      </c>
      <c r="C206" s="7">
        <v>3478570</v>
      </c>
      <c r="D206" s="8">
        <v>840003151992343</v>
      </c>
      <c r="E206" s="9">
        <v>43164</v>
      </c>
      <c r="F206" s="6" t="s">
        <v>272</v>
      </c>
      <c r="G206" s="6" t="s">
        <v>729</v>
      </c>
      <c r="H206" s="10" t="s">
        <v>730</v>
      </c>
      <c r="I206" s="5">
        <v>32</v>
      </c>
      <c r="M206" s="30">
        <v>20</v>
      </c>
      <c r="S206" s="30">
        <v>20</v>
      </c>
      <c r="T206" s="30">
        <v>20</v>
      </c>
      <c r="Z206" s="30">
        <v>50</v>
      </c>
      <c r="AA206" s="30">
        <v>50</v>
      </c>
      <c r="AF206" s="30">
        <v>40</v>
      </c>
      <c r="AJ206" s="30">
        <v>35</v>
      </c>
      <c r="AL206" s="19">
        <f>SUM(I206:AK206)</f>
        <v>267</v>
      </c>
      <c r="AM206" s="30">
        <f t="shared" si="19"/>
        <v>8</v>
      </c>
    </row>
    <row r="207" spans="1:39" ht="15.75" customHeight="1">
      <c r="A207" s="6" t="s">
        <v>17</v>
      </c>
      <c r="D207" s="8">
        <v>840003133282789</v>
      </c>
      <c r="E207" s="9">
        <v>43189</v>
      </c>
      <c r="F207" s="6" t="s">
        <v>771</v>
      </c>
      <c r="G207" s="6" t="s">
        <v>764</v>
      </c>
      <c r="H207" s="10" t="s">
        <v>769</v>
      </c>
      <c r="N207" s="30">
        <v>38</v>
      </c>
      <c r="O207" s="30">
        <v>38</v>
      </c>
      <c r="P207" s="30">
        <v>34</v>
      </c>
      <c r="Q207" s="30">
        <v>20</v>
      </c>
      <c r="S207" s="30">
        <v>25</v>
      </c>
      <c r="T207" s="30">
        <v>25</v>
      </c>
      <c r="U207" s="30">
        <v>30</v>
      </c>
      <c r="V207" s="30">
        <v>16</v>
      </c>
      <c r="AL207" s="19">
        <f>SUM(I207:AE207)</f>
        <v>226</v>
      </c>
      <c r="AM207" s="30">
        <f t="shared" si="19"/>
        <v>8</v>
      </c>
    </row>
    <row r="208" spans="1:39" ht="15.75" customHeight="1">
      <c r="A208" s="6" t="s">
        <v>17</v>
      </c>
      <c r="B208" s="7" t="s">
        <v>144</v>
      </c>
      <c r="C208" s="7">
        <v>3485528</v>
      </c>
      <c r="D208" s="8">
        <v>840003203549849</v>
      </c>
      <c r="E208" s="9">
        <v>43140</v>
      </c>
      <c r="F208" s="6" t="s">
        <v>448</v>
      </c>
      <c r="G208" s="6" t="s">
        <v>449</v>
      </c>
      <c r="H208" s="10" t="s">
        <v>838</v>
      </c>
      <c r="I208" s="5">
        <v>62</v>
      </c>
      <c r="N208" s="30">
        <v>40</v>
      </c>
      <c r="O208" s="30">
        <v>24</v>
      </c>
      <c r="AB208" s="30">
        <v>28</v>
      </c>
      <c r="AC208" s="30">
        <v>65</v>
      </c>
      <c r="AL208" s="19">
        <f>SUM(I208:AE208)</f>
        <v>219</v>
      </c>
      <c r="AM208" s="30">
        <f t="shared" si="19"/>
        <v>5</v>
      </c>
    </row>
    <row r="209" spans="1:39" ht="15.75" customHeight="1">
      <c r="A209" s="5" t="s">
        <v>17</v>
      </c>
      <c r="B209" s="5" t="s">
        <v>1159</v>
      </c>
      <c r="C209" s="5">
        <v>3463596</v>
      </c>
      <c r="D209" s="111">
        <v>840003202293360</v>
      </c>
      <c r="E209" s="9">
        <v>43152</v>
      </c>
      <c r="F209" s="5" t="s">
        <v>1156</v>
      </c>
      <c r="G209" s="5" t="s">
        <v>1157</v>
      </c>
      <c r="H209" s="10" t="s">
        <v>1160</v>
      </c>
      <c r="Z209" s="30">
        <v>10</v>
      </c>
      <c r="AA209" s="30">
        <v>10</v>
      </c>
      <c r="AB209" s="30">
        <v>15</v>
      </c>
      <c r="AD209" s="30">
        <v>20</v>
      </c>
      <c r="AE209" s="30">
        <v>30</v>
      </c>
      <c r="AF209" s="30">
        <v>12</v>
      </c>
      <c r="AH209" s="30">
        <v>25</v>
      </c>
      <c r="AI209" s="30">
        <v>12</v>
      </c>
      <c r="AJ209" s="30">
        <v>20</v>
      </c>
      <c r="AL209" s="19">
        <f>SUM(I209:AK209)</f>
        <v>154</v>
      </c>
      <c r="AM209" s="30">
        <f t="shared" si="19"/>
        <v>9</v>
      </c>
    </row>
    <row r="210" spans="1:39" ht="15.75" customHeight="1">
      <c r="A210" s="6" t="s">
        <v>17</v>
      </c>
      <c r="B210" s="7" t="s">
        <v>853</v>
      </c>
      <c r="D210" s="8">
        <v>840003140727349</v>
      </c>
      <c r="E210" s="9">
        <v>43181</v>
      </c>
      <c r="F210" s="6" t="s">
        <v>779</v>
      </c>
      <c r="G210" s="6" t="s">
        <v>854</v>
      </c>
      <c r="H210" s="10" t="s">
        <v>855</v>
      </c>
      <c r="I210" s="5">
        <v>35</v>
      </c>
      <c r="K210" s="30">
        <v>15</v>
      </c>
      <c r="AC210" s="30">
        <v>83</v>
      </c>
      <c r="AL210" s="19">
        <f aca="true" t="shared" si="20" ref="AL210:AL215">SUM(I210:AE210)</f>
        <v>133</v>
      </c>
      <c r="AM210" s="30">
        <f t="shared" si="19"/>
        <v>3</v>
      </c>
    </row>
    <row r="211" spans="1:39" ht="15.75" customHeight="1">
      <c r="A211" s="6" t="s">
        <v>17</v>
      </c>
      <c r="B211" s="7" t="s">
        <v>741</v>
      </c>
      <c r="C211" s="7">
        <v>3471878</v>
      </c>
      <c r="D211" s="8">
        <v>840003203549866</v>
      </c>
      <c r="E211" s="9">
        <v>43145</v>
      </c>
      <c r="F211" s="6" t="s">
        <v>306</v>
      </c>
      <c r="G211" s="6" t="s">
        <v>85</v>
      </c>
      <c r="H211" s="10" t="s">
        <v>742</v>
      </c>
      <c r="I211" s="5">
        <v>42</v>
      </c>
      <c r="S211" s="30">
        <v>30</v>
      </c>
      <c r="T211" s="30">
        <v>30</v>
      </c>
      <c r="AL211" s="19">
        <f t="shared" si="20"/>
        <v>102</v>
      </c>
      <c r="AM211" s="30">
        <f t="shared" si="19"/>
        <v>3</v>
      </c>
    </row>
    <row r="212" spans="1:39" ht="15.75" customHeight="1">
      <c r="A212" s="6" t="s">
        <v>17</v>
      </c>
      <c r="B212" s="7" t="s">
        <v>402</v>
      </c>
      <c r="C212" s="7">
        <v>3485854</v>
      </c>
      <c r="E212" s="9">
        <v>43187</v>
      </c>
      <c r="F212" s="6" t="s">
        <v>101</v>
      </c>
      <c r="G212" s="6" t="s">
        <v>102</v>
      </c>
      <c r="H212" s="10"/>
      <c r="N212" s="30">
        <v>12</v>
      </c>
      <c r="O212" s="30">
        <v>12</v>
      </c>
      <c r="P212" s="30">
        <v>12</v>
      </c>
      <c r="Q212" s="30">
        <v>12</v>
      </c>
      <c r="R212" s="30">
        <v>12</v>
      </c>
      <c r="AL212" s="19">
        <f t="shared" si="20"/>
        <v>60</v>
      </c>
      <c r="AM212" s="30">
        <f t="shared" si="19"/>
        <v>5</v>
      </c>
    </row>
    <row r="213" spans="1:39" ht="15.75" customHeight="1">
      <c r="A213" s="5" t="s">
        <v>17</v>
      </c>
      <c r="D213" s="8">
        <v>840008150300134</v>
      </c>
      <c r="E213" s="9">
        <v>43513</v>
      </c>
      <c r="F213" s="5" t="s">
        <v>596</v>
      </c>
      <c r="G213" s="5" t="s">
        <v>639</v>
      </c>
      <c r="H213" s="10"/>
      <c r="I213" s="5">
        <v>35</v>
      </c>
      <c r="N213" s="30">
        <v>10</v>
      </c>
      <c r="O213" s="30">
        <v>10</v>
      </c>
      <c r="AL213" s="19">
        <f t="shared" si="20"/>
        <v>55</v>
      </c>
      <c r="AM213" s="30">
        <f t="shared" si="19"/>
        <v>3</v>
      </c>
    </row>
    <row r="214" spans="1:39" ht="15.75" customHeight="1">
      <c r="A214" s="6" t="s">
        <v>17</v>
      </c>
      <c r="B214" s="7" t="s">
        <v>669</v>
      </c>
      <c r="C214" s="7">
        <v>3495984</v>
      </c>
      <c r="D214" s="8">
        <v>840003201351733</v>
      </c>
      <c r="E214" s="9">
        <v>43162</v>
      </c>
      <c r="F214" s="6" t="s">
        <v>670</v>
      </c>
      <c r="G214" s="6" t="s">
        <v>86</v>
      </c>
      <c r="H214" s="10" t="s">
        <v>671</v>
      </c>
      <c r="I214" s="5">
        <v>28</v>
      </c>
      <c r="Y214" s="30">
        <v>26</v>
      </c>
      <c r="AL214" s="19">
        <f t="shared" si="20"/>
        <v>54</v>
      </c>
      <c r="AM214" s="30">
        <f t="shared" si="19"/>
        <v>2</v>
      </c>
    </row>
    <row r="215" spans="1:39" ht="15.75" customHeight="1">
      <c r="A215" s="5" t="s">
        <v>17</v>
      </c>
      <c r="B215" s="12" t="s">
        <v>305</v>
      </c>
      <c r="C215" s="12">
        <v>3489613</v>
      </c>
      <c r="D215" s="11">
        <v>840003149404511</v>
      </c>
      <c r="E215" s="9">
        <v>43161</v>
      </c>
      <c r="F215" s="5" t="s">
        <v>439</v>
      </c>
      <c r="G215" s="5" t="s">
        <v>437</v>
      </c>
      <c r="H215" s="10" t="s">
        <v>440</v>
      </c>
      <c r="I215" s="5">
        <v>21</v>
      </c>
      <c r="AL215" s="19">
        <f t="shared" si="20"/>
        <v>21</v>
      </c>
      <c r="AM215" s="30">
        <f t="shared" si="19"/>
        <v>1</v>
      </c>
    </row>
    <row r="216" spans="2:8" ht="15.75" customHeight="1">
      <c r="B216" s="5"/>
      <c r="C216" s="5"/>
      <c r="D216" s="5"/>
      <c r="E216" s="9"/>
      <c r="H216" s="10"/>
    </row>
    <row r="217" spans="2:8" ht="15.75" customHeight="1">
      <c r="B217" s="5"/>
      <c r="C217" s="5"/>
      <c r="D217" s="5"/>
      <c r="E217" s="9"/>
      <c r="H217" s="10"/>
    </row>
    <row r="218" spans="2:8" ht="15.75" customHeight="1">
      <c r="B218" s="5"/>
      <c r="C218" s="5"/>
      <c r="D218" s="5"/>
      <c r="E218" s="9"/>
      <c r="H218" s="10"/>
    </row>
    <row r="219" spans="2:8" ht="15.75" customHeight="1">
      <c r="B219" s="5"/>
      <c r="C219" s="5"/>
      <c r="D219" s="5"/>
      <c r="E219" s="9"/>
      <c r="H219" s="10"/>
    </row>
    <row r="220" spans="2:8" ht="15.75" customHeight="1">
      <c r="B220" s="5"/>
      <c r="C220" s="5"/>
      <c r="D220" s="5"/>
      <c r="E220" s="9"/>
      <c r="H220" s="10"/>
    </row>
    <row r="221" spans="2:8" ht="15.75" customHeight="1">
      <c r="B221" s="5"/>
      <c r="C221" s="5"/>
      <c r="D221" s="5"/>
      <c r="E221" s="9"/>
      <c r="H221" s="10"/>
    </row>
    <row r="222" spans="2:8" ht="15.75" customHeight="1">
      <c r="B222" s="5"/>
      <c r="C222" s="5"/>
      <c r="D222" s="5"/>
      <c r="E222" s="9"/>
      <c r="H222" s="10"/>
    </row>
    <row r="223" spans="2:8" ht="15.75" customHeight="1">
      <c r="B223" s="5"/>
      <c r="C223" s="5"/>
      <c r="D223" s="5"/>
      <c r="E223" s="9"/>
      <c r="H223" s="10"/>
    </row>
    <row r="224" spans="2:8" ht="15.75" customHeight="1">
      <c r="B224" s="5"/>
      <c r="C224" s="5"/>
      <c r="D224" s="5"/>
      <c r="E224" s="9"/>
      <c r="H224" s="10"/>
    </row>
    <row r="225" spans="2:8" ht="15.75" customHeight="1">
      <c r="B225" s="5"/>
      <c r="C225" s="5"/>
      <c r="D225" s="5"/>
      <c r="E225" s="9"/>
      <c r="H225" s="10"/>
    </row>
    <row r="226" spans="2:8" ht="15.75" customHeight="1">
      <c r="B226" s="5"/>
      <c r="C226" s="5"/>
      <c r="D226" s="5"/>
      <c r="E226" s="9"/>
      <c r="H226" s="10"/>
    </row>
    <row r="227" spans="2:8" ht="15.75" customHeight="1">
      <c r="B227" s="5"/>
      <c r="C227" s="5"/>
      <c r="D227" s="5"/>
      <c r="E227" s="9"/>
      <c r="H227" s="10"/>
    </row>
    <row r="228" spans="2:8" ht="15.75" customHeight="1">
      <c r="B228" s="5"/>
      <c r="C228" s="5"/>
      <c r="D228" s="5"/>
      <c r="E228" s="9"/>
      <c r="H228" s="10"/>
    </row>
    <row r="229" spans="2:8" ht="15.75" customHeight="1">
      <c r="B229" s="5"/>
      <c r="C229" s="5"/>
      <c r="D229" s="5"/>
      <c r="E229" s="9"/>
      <c r="H229" s="10"/>
    </row>
    <row r="230" spans="2:8" ht="15.75" customHeight="1">
      <c r="B230" s="5"/>
      <c r="C230" s="5"/>
      <c r="D230" s="5"/>
      <c r="E230" s="9"/>
      <c r="H230" s="10"/>
    </row>
    <row r="231" spans="2:8" ht="15.75" customHeight="1">
      <c r="B231" s="5"/>
      <c r="C231" s="5"/>
      <c r="D231" s="5"/>
      <c r="E231" s="9"/>
      <c r="H231" s="10"/>
    </row>
    <row r="232" spans="2:8" ht="15.75" customHeight="1">
      <c r="B232" s="5"/>
      <c r="C232" s="5"/>
      <c r="D232" s="5"/>
      <c r="E232" s="9"/>
      <c r="H232" s="10"/>
    </row>
    <row r="233" spans="2:8" ht="15.75" customHeight="1">
      <c r="B233" s="5"/>
      <c r="C233" s="5"/>
      <c r="D233" s="5"/>
      <c r="E233" s="9"/>
      <c r="H233" s="10"/>
    </row>
    <row r="234" spans="2:8" ht="15.75" customHeight="1">
      <c r="B234" s="5"/>
      <c r="C234" s="5"/>
      <c r="D234" s="5"/>
      <c r="E234" s="9"/>
      <c r="H234" s="10"/>
    </row>
    <row r="235" spans="2:8" ht="15.75" customHeight="1">
      <c r="B235" s="5"/>
      <c r="C235" s="5"/>
      <c r="D235" s="5"/>
      <c r="E235" s="9"/>
      <c r="H235" s="10"/>
    </row>
    <row r="236" spans="2:8" ht="15.75" customHeight="1">
      <c r="B236" s="5"/>
      <c r="C236" s="5"/>
      <c r="D236" s="5"/>
      <c r="E236" s="9"/>
      <c r="H236" s="10"/>
    </row>
    <row r="237" spans="2:8" ht="15.75" customHeight="1">
      <c r="B237" s="5"/>
      <c r="C237" s="5"/>
      <c r="D237" s="5"/>
      <c r="E237" s="9"/>
      <c r="H237" s="10"/>
    </row>
    <row r="238" spans="2:8" ht="15.75" customHeight="1">
      <c r="B238" s="5"/>
      <c r="C238" s="5"/>
      <c r="D238" s="5"/>
      <c r="E238" s="9"/>
      <c r="H238" s="10"/>
    </row>
    <row r="239" spans="2:8" ht="15.75" customHeight="1">
      <c r="B239" s="5"/>
      <c r="C239" s="5"/>
      <c r="D239" s="5"/>
      <c r="E239" s="9"/>
      <c r="H239" s="10"/>
    </row>
    <row r="240" spans="2:8" ht="15.75" customHeight="1">
      <c r="B240" s="5"/>
      <c r="C240" s="5"/>
      <c r="D240" s="5"/>
      <c r="E240" s="9"/>
      <c r="H240" s="10"/>
    </row>
    <row r="241" spans="2:8" ht="15.75" customHeight="1">
      <c r="B241" s="5"/>
      <c r="C241" s="5"/>
      <c r="D241" s="5"/>
      <c r="E241" s="9"/>
      <c r="H241" s="10"/>
    </row>
    <row r="242" spans="2:8" ht="15.75" customHeight="1">
      <c r="B242" s="5"/>
      <c r="C242" s="5"/>
      <c r="D242" s="5"/>
      <c r="E242" s="9"/>
      <c r="H242" s="10"/>
    </row>
    <row r="243" spans="2:8" ht="15.75" customHeight="1">
      <c r="B243" s="5"/>
      <c r="C243" s="5"/>
      <c r="D243" s="5"/>
      <c r="E243" s="9"/>
      <c r="H243" s="10"/>
    </row>
    <row r="244" spans="2:8" ht="15.75" customHeight="1">
      <c r="B244" s="5"/>
      <c r="C244" s="5"/>
      <c r="D244" s="5"/>
      <c r="E244" s="9"/>
      <c r="H244" s="10"/>
    </row>
    <row r="245" spans="2:8" ht="15.75" customHeight="1">
      <c r="B245" s="5"/>
      <c r="C245" s="5"/>
      <c r="D245" s="5"/>
      <c r="E245" s="9"/>
      <c r="H245" s="10"/>
    </row>
    <row r="246" spans="2:8" ht="15.75" customHeight="1">
      <c r="B246" s="5"/>
      <c r="C246" s="5"/>
      <c r="D246" s="5"/>
      <c r="E246" s="9"/>
      <c r="H246" s="10"/>
    </row>
    <row r="247" spans="2:8" ht="15.75" customHeight="1">
      <c r="B247" s="5"/>
      <c r="C247" s="5"/>
      <c r="D247" s="5"/>
      <c r="E247" s="9"/>
      <c r="H247" s="10"/>
    </row>
    <row r="248" spans="2:8" ht="15.75" customHeight="1">
      <c r="B248" s="5"/>
      <c r="C248" s="5"/>
      <c r="D248" s="5"/>
      <c r="E248" s="9"/>
      <c r="H248" s="10"/>
    </row>
    <row r="249" spans="2:8" ht="15.75" customHeight="1">
      <c r="B249" s="5"/>
      <c r="C249" s="5"/>
      <c r="D249" s="5"/>
      <c r="E249" s="9"/>
      <c r="H249" s="10"/>
    </row>
    <row r="250" spans="2:8" ht="15.75" customHeight="1">
      <c r="B250" s="5"/>
      <c r="C250" s="5"/>
      <c r="D250" s="5"/>
      <c r="E250" s="9"/>
      <c r="H250" s="10"/>
    </row>
    <row r="251" spans="2:8" ht="15.75" customHeight="1">
      <c r="B251" s="5"/>
      <c r="C251" s="5"/>
      <c r="D251" s="5"/>
      <c r="E251" s="9"/>
      <c r="H251" s="10"/>
    </row>
    <row r="252" spans="2:8" ht="15.75" customHeight="1">
      <c r="B252" s="5"/>
      <c r="C252" s="5"/>
      <c r="D252" s="5"/>
      <c r="E252" s="9"/>
      <c r="H252" s="10"/>
    </row>
    <row r="253" spans="2:8" ht="15.75" customHeight="1">
      <c r="B253" s="5"/>
      <c r="C253" s="5"/>
      <c r="D253" s="5"/>
      <c r="E253" s="9"/>
      <c r="H253" s="10"/>
    </row>
    <row r="254" spans="2:8" ht="15.75" customHeight="1">
      <c r="B254" s="5"/>
      <c r="C254" s="5"/>
      <c r="D254" s="5"/>
      <c r="E254" s="9"/>
      <c r="H254" s="10"/>
    </row>
    <row r="255" spans="2:8" ht="15.75" customHeight="1">
      <c r="B255" s="5"/>
      <c r="C255" s="5"/>
      <c r="D255" s="5"/>
      <c r="E255" s="9"/>
      <c r="H255" s="10"/>
    </row>
    <row r="256" spans="2:8" ht="15.75" customHeight="1">
      <c r="B256" s="5"/>
      <c r="C256" s="5"/>
      <c r="D256" s="5"/>
      <c r="E256" s="9"/>
      <c r="H256" s="10"/>
    </row>
    <row r="257" spans="2:8" ht="15.75" customHeight="1">
      <c r="B257" s="5"/>
      <c r="C257" s="5"/>
      <c r="D257" s="5"/>
      <c r="E257" s="9"/>
      <c r="H257" s="10"/>
    </row>
    <row r="258" spans="2:8" ht="15.75" customHeight="1">
      <c r="B258" s="5"/>
      <c r="C258" s="5"/>
      <c r="D258" s="5"/>
      <c r="E258" s="9"/>
      <c r="H258" s="10"/>
    </row>
    <row r="259" spans="2:8" ht="15.75" customHeight="1">
      <c r="B259" s="5"/>
      <c r="C259" s="5"/>
      <c r="D259" s="5"/>
      <c r="E259" s="9"/>
      <c r="H259" s="10"/>
    </row>
    <row r="260" spans="2:8" ht="15.75" customHeight="1">
      <c r="B260" s="5"/>
      <c r="C260" s="5"/>
      <c r="D260" s="5"/>
      <c r="E260" s="9"/>
      <c r="H260" s="10"/>
    </row>
    <row r="261" spans="2:8" ht="15.75" customHeight="1">
      <c r="B261" s="5"/>
      <c r="C261" s="5"/>
      <c r="D261" s="5"/>
      <c r="E261" s="9"/>
      <c r="H261" s="10"/>
    </row>
    <row r="262" spans="2:8" ht="15.75" customHeight="1">
      <c r="B262" s="5"/>
      <c r="C262" s="5"/>
      <c r="D262" s="5"/>
      <c r="E262" s="9"/>
      <c r="H262" s="10"/>
    </row>
    <row r="263" spans="2:8" ht="15.75" customHeight="1">
      <c r="B263" s="5"/>
      <c r="C263" s="5"/>
      <c r="D263" s="5"/>
      <c r="E263" s="9"/>
      <c r="H263" s="10"/>
    </row>
    <row r="264" spans="2:8" ht="15.75" customHeight="1">
      <c r="B264" s="5"/>
      <c r="C264" s="5"/>
      <c r="D264" s="5"/>
      <c r="E264" s="9"/>
      <c r="H264" s="10"/>
    </row>
    <row r="265" spans="2:8" ht="15.75" customHeight="1">
      <c r="B265" s="5"/>
      <c r="C265" s="5"/>
      <c r="D265" s="5"/>
      <c r="E265" s="9"/>
      <c r="H265" s="10"/>
    </row>
    <row r="266" spans="2:8" ht="15.75" customHeight="1">
      <c r="B266" s="5"/>
      <c r="C266" s="5"/>
      <c r="D266" s="5"/>
      <c r="E266" s="9"/>
      <c r="H266" s="10"/>
    </row>
    <row r="267" spans="2:8" ht="15.75" customHeight="1">
      <c r="B267" s="5"/>
      <c r="C267" s="5"/>
      <c r="D267" s="5"/>
      <c r="E267" s="9"/>
      <c r="H267" s="10"/>
    </row>
    <row r="268" spans="2:8" ht="15.75" customHeight="1">
      <c r="B268" s="5"/>
      <c r="C268" s="5"/>
      <c r="D268" s="5"/>
      <c r="E268" s="9"/>
      <c r="H268" s="10"/>
    </row>
    <row r="269" spans="2:8" ht="15.75" customHeight="1">
      <c r="B269" s="5"/>
      <c r="C269" s="5"/>
      <c r="D269" s="5"/>
      <c r="E269" s="9"/>
      <c r="H269" s="10"/>
    </row>
    <row r="270" spans="2:8" ht="15.75" customHeight="1">
      <c r="B270" s="5"/>
      <c r="C270" s="5"/>
      <c r="D270" s="5"/>
      <c r="E270" s="9"/>
      <c r="H270" s="10"/>
    </row>
    <row r="271" spans="2:8" ht="15.75" customHeight="1">
      <c r="B271" s="5"/>
      <c r="C271" s="5"/>
      <c r="D271" s="5"/>
      <c r="E271" s="9"/>
      <c r="H271" s="10"/>
    </row>
    <row r="272" spans="2:8" ht="15.75" customHeight="1">
      <c r="B272" s="5"/>
      <c r="C272" s="5"/>
      <c r="D272" s="5"/>
      <c r="E272" s="9"/>
      <c r="H272" s="10"/>
    </row>
    <row r="273" spans="2:8" ht="15.75" customHeight="1">
      <c r="B273" s="5"/>
      <c r="C273" s="5"/>
      <c r="D273" s="5"/>
      <c r="E273" s="9"/>
      <c r="H273" s="10"/>
    </row>
    <row r="274" spans="2:8" ht="15.75" customHeight="1">
      <c r="B274" s="5"/>
      <c r="C274" s="5"/>
      <c r="D274" s="5"/>
      <c r="E274" s="9"/>
      <c r="H274" s="10"/>
    </row>
    <row r="275" spans="2:8" ht="15.75" customHeight="1">
      <c r="B275" s="5"/>
      <c r="C275" s="5"/>
      <c r="D275" s="5"/>
      <c r="E275" s="9"/>
      <c r="H275" s="10"/>
    </row>
    <row r="276" spans="2:8" ht="15.75" customHeight="1">
      <c r="B276" s="5"/>
      <c r="C276" s="5"/>
      <c r="D276" s="5"/>
      <c r="E276" s="9"/>
      <c r="H276" s="10"/>
    </row>
    <row r="277" spans="2:8" ht="15.75" customHeight="1">
      <c r="B277" s="5"/>
      <c r="C277" s="5"/>
      <c r="D277" s="5"/>
      <c r="E277" s="9"/>
      <c r="H277" s="10"/>
    </row>
    <row r="278" spans="2:8" ht="15.75" customHeight="1">
      <c r="B278" s="5"/>
      <c r="C278" s="5"/>
      <c r="D278" s="5"/>
      <c r="E278" s="9"/>
      <c r="H278" s="10"/>
    </row>
    <row r="279" spans="2:8" ht="15.75" customHeight="1">
      <c r="B279" s="5"/>
      <c r="C279" s="5"/>
      <c r="D279" s="5"/>
      <c r="E279" s="9"/>
      <c r="H279" s="10"/>
    </row>
    <row r="280" spans="2:8" ht="15.75" customHeight="1">
      <c r="B280" s="5"/>
      <c r="C280" s="5"/>
      <c r="D280" s="5"/>
      <c r="E280" s="9"/>
      <c r="H280" s="10"/>
    </row>
    <row r="281" spans="2:8" ht="15.75" customHeight="1">
      <c r="B281" s="5"/>
      <c r="C281" s="5"/>
      <c r="D281" s="5"/>
      <c r="E281" s="9"/>
      <c r="H281" s="10"/>
    </row>
    <row r="282" spans="2:8" ht="15.75" customHeight="1">
      <c r="B282" s="5"/>
      <c r="C282" s="5"/>
      <c r="D282" s="5"/>
      <c r="E282" s="9"/>
      <c r="H282" s="10"/>
    </row>
    <row r="283" spans="2:8" ht="15.75" customHeight="1">
      <c r="B283" s="5"/>
      <c r="C283" s="5"/>
      <c r="D283" s="5"/>
      <c r="E283" s="9"/>
      <c r="H283" s="10"/>
    </row>
    <row r="284" spans="2:8" ht="15.75" customHeight="1">
      <c r="B284" s="5"/>
      <c r="C284" s="5"/>
      <c r="D284" s="5"/>
      <c r="E284" s="9"/>
      <c r="H284" s="10"/>
    </row>
    <row r="285" spans="2:8" ht="15.75" customHeight="1">
      <c r="B285" s="5"/>
      <c r="C285" s="5"/>
      <c r="D285" s="5"/>
      <c r="E285" s="9"/>
      <c r="H285" s="10"/>
    </row>
    <row r="286" spans="2:8" ht="15.75" customHeight="1">
      <c r="B286" s="5"/>
      <c r="C286" s="5"/>
      <c r="D286" s="5"/>
      <c r="E286" s="9"/>
      <c r="H286" s="10"/>
    </row>
    <row r="287" spans="2:8" ht="15.75" customHeight="1">
      <c r="B287" s="5"/>
      <c r="C287" s="5"/>
      <c r="D287" s="5"/>
      <c r="E287" s="9"/>
      <c r="H287" s="10"/>
    </row>
    <row r="288" spans="2:8" ht="15.75" customHeight="1">
      <c r="B288" s="5"/>
      <c r="C288" s="5"/>
      <c r="D288" s="5"/>
      <c r="E288" s="9"/>
      <c r="H288" s="10"/>
    </row>
    <row r="289" spans="2:8" ht="15.75" customHeight="1">
      <c r="B289" s="5"/>
      <c r="C289" s="5"/>
      <c r="D289" s="5"/>
      <c r="E289" s="9"/>
      <c r="H289" s="10"/>
    </row>
    <row r="290" spans="2:8" ht="15.75" customHeight="1">
      <c r="B290" s="5"/>
      <c r="C290" s="5"/>
      <c r="D290" s="5"/>
      <c r="E290" s="9"/>
      <c r="H290" s="10"/>
    </row>
    <row r="291" spans="2:8" ht="15.75" customHeight="1">
      <c r="B291" s="5"/>
      <c r="C291" s="5"/>
      <c r="D291" s="5"/>
      <c r="E291" s="9"/>
      <c r="H291" s="10"/>
    </row>
    <row r="292" spans="2:8" ht="15.75" customHeight="1">
      <c r="B292" s="5"/>
      <c r="C292" s="5"/>
      <c r="D292" s="5"/>
      <c r="E292" s="9"/>
      <c r="H292" s="10"/>
    </row>
    <row r="293" spans="2:8" ht="15.75" customHeight="1">
      <c r="B293" s="5"/>
      <c r="C293" s="5"/>
      <c r="D293" s="5"/>
      <c r="E293" s="9"/>
      <c r="H293" s="10"/>
    </row>
    <row r="294" spans="2:8" ht="15.75" customHeight="1">
      <c r="B294" s="5"/>
      <c r="C294" s="5"/>
      <c r="D294" s="5"/>
      <c r="E294" s="9"/>
      <c r="H294" s="10"/>
    </row>
    <row r="295" spans="2:8" ht="15.75" customHeight="1">
      <c r="B295" s="5"/>
      <c r="C295" s="5"/>
      <c r="D295" s="5"/>
      <c r="E295" s="9"/>
      <c r="H295" s="10"/>
    </row>
    <row r="296" spans="2:8" ht="15.75" customHeight="1">
      <c r="B296" s="5"/>
      <c r="C296" s="5"/>
      <c r="D296" s="5"/>
      <c r="E296" s="9"/>
      <c r="H296" s="10"/>
    </row>
    <row r="297" spans="2:8" ht="15.75" customHeight="1">
      <c r="B297" s="5"/>
      <c r="C297" s="5"/>
      <c r="D297" s="5"/>
      <c r="E297" s="9"/>
      <c r="H297" s="10"/>
    </row>
    <row r="298" spans="2:8" ht="15.75" customHeight="1">
      <c r="B298" s="5"/>
      <c r="C298" s="5"/>
      <c r="D298" s="5"/>
      <c r="E298" s="9"/>
      <c r="H298" s="10"/>
    </row>
    <row r="299" spans="2:8" ht="15.75" customHeight="1">
      <c r="B299" s="5"/>
      <c r="C299" s="5"/>
      <c r="D299" s="5"/>
      <c r="E299" s="9"/>
      <c r="H299" s="10"/>
    </row>
    <row r="300" spans="2:8" ht="15.75" customHeight="1">
      <c r="B300" s="5"/>
      <c r="C300" s="5"/>
      <c r="D300" s="5"/>
      <c r="E300" s="9"/>
      <c r="H300" s="10"/>
    </row>
    <row r="301" spans="2:8" ht="15.75" customHeight="1">
      <c r="B301" s="5"/>
      <c r="C301" s="5"/>
      <c r="D301" s="5"/>
      <c r="E301" s="9"/>
      <c r="H301" s="10"/>
    </row>
    <row r="302" spans="2:8" ht="15.75" customHeight="1">
      <c r="B302" s="5"/>
      <c r="C302" s="5"/>
      <c r="D302" s="5"/>
      <c r="E302" s="9"/>
      <c r="H302" s="10"/>
    </row>
    <row r="303" spans="2:8" ht="15.75" customHeight="1">
      <c r="B303" s="5"/>
      <c r="C303" s="5"/>
      <c r="D303" s="5"/>
      <c r="E303" s="9"/>
      <c r="H303" s="10"/>
    </row>
    <row r="304" spans="2:8" ht="15.75" customHeight="1">
      <c r="B304" s="5"/>
      <c r="C304" s="5"/>
      <c r="D304" s="5"/>
      <c r="E304" s="9"/>
      <c r="H304" s="10"/>
    </row>
    <row r="305" spans="2:8" ht="15.75" customHeight="1">
      <c r="B305" s="5"/>
      <c r="C305" s="5"/>
      <c r="D305" s="5"/>
      <c r="E305" s="9"/>
      <c r="H305" s="10"/>
    </row>
    <row r="306" spans="2:8" ht="15.75" customHeight="1">
      <c r="B306" s="5"/>
      <c r="C306" s="5"/>
      <c r="D306" s="5"/>
      <c r="E306" s="9"/>
      <c r="H306" s="10"/>
    </row>
    <row r="307" spans="2:8" ht="15.75" customHeight="1">
      <c r="B307" s="5"/>
      <c r="C307" s="5"/>
      <c r="D307" s="5"/>
      <c r="E307" s="9"/>
      <c r="H307" s="10"/>
    </row>
    <row r="308" spans="2:8" ht="15.75" customHeight="1">
      <c r="B308" s="5"/>
      <c r="C308" s="5"/>
      <c r="D308" s="5"/>
      <c r="E308" s="9"/>
      <c r="H308" s="10"/>
    </row>
    <row r="309" spans="2:8" ht="15.75" customHeight="1">
      <c r="B309" s="5"/>
      <c r="C309" s="5"/>
      <c r="D309" s="5"/>
      <c r="E309" s="9"/>
      <c r="H309" s="10"/>
    </row>
    <row r="310" spans="2:8" ht="15.75" customHeight="1">
      <c r="B310" s="5"/>
      <c r="C310" s="5"/>
      <c r="D310" s="5"/>
      <c r="E310" s="9"/>
      <c r="H310" s="10"/>
    </row>
    <row r="311" spans="2:8" ht="15.75" customHeight="1">
      <c r="B311" s="5"/>
      <c r="C311" s="5"/>
      <c r="D311" s="5"/>
      <c r="E311" s="9"/>
      <c r="H311" s="10"/>
    </row>
    <row r="312" spans="2:8" ht="15.75" customHeight="1">
      <c r="B312" s="5"/>
      <c r="C312" s="5"/>
      <c r="D312" s="5"/>
      <c r="E312" s="9"/>
      <c r="H312" s="10"/>
    </row>
    <row r="313" spans="2:8" ht="15.75" customHeight="1">
      <c r="B313" s="5"/>
      <c r="C313" s="5"/>
      <c r="D313" s="5"/>
      <c r="E313" s="9"/>
      <c r="H313" s="10"/>
    </row>
    <row r="314" spans="2:8" ht="15.75" customHeight="1">
      <c r="B314" s="5"/>
      <c r="C314" s="5"/>
      <c r="D314" s="5"/>
      <c r="E314" s="9"/>
      <c r="H314" s="10"/>
    </row>
    <row r="315" spans="2:8" ht="15.75" customHeight="1">
      <c r="B315" s="5"/>
      <c r="C315" s="5"/>
      <c r="D315" s="5"/>
      <c r="E315" s="9"/>
      <c r="H315" s="10"/>
    </row>
    <row r="316" spans="2:8" ht="15.75" customHeight="1">
      <c r="B316" s="5"/>
      <c r="C316" s="5"/>
      <c r="D316" s="5"/>
      <c r="E316" s="9"/>
      <c r="H316" s="10"/>
    </row>
    <row r="317" spans="2:8" ht="15.75" customHeight="1">
      <c r="B317" s="5"/>
      <c r="C317" s="5"/>
      <c r="D317" s="5"/>
      <c r="E317" s="9"/>
      <c r="H317" s="10"/>
    </row>
    <row r="318" spans="2:8" ht="15.75" customHeight="1">
      <c r="B318" s="5"/>
      <c r="C318" s="5"/>
      <c r="D318" s="5"/>
      <c r="E318" s="9"/>
      <c r="H318" s="10"/>
    </row>
    <row r="319" spans="2:8" ht="15.75" customHeight="1">
      <c r="B319" s="5"/>
      <c r="C319" s="5"/>
      <c r="D319" s="5"/>
      <c r="E319" s="9"/>
      <c r="H319" s="10"/>
    </row>
    <row r="320" spans="2:8" ht="15.75" customHeight="1">
      <c r="B320" s="5"/>
      <c r="C320" s="5"/>
      <c r="D320" s="5"/>
      <c r="E320" s="9"/>
      <c r="H320" s="10"/>
    </row>
    <row r="321" spans="2:8" ht="15.75" customHeight="1">
      <c r="B321" s="5"/>
      <c r="C321" s="5"/>
      <c r="D321" s="5"/>
      <c r="E321" s="9"/>
      <c r="H321" s="10"/>
    </row>
    <row r="322" spans="2:8" ht="15.75" customHeight="1">
      <c r="B322" s="5"/>
      <c r="C322" s="5"/>
      <c r="D322" s="5"/>
      <c r="E322" s="9"/>
      <c r="H322" s="10"/>
    </row>
    <row r="323" spans="2:8" ht="15.75" customHeight="1">
      <c r="B323" s="5"/>
      <c r="C323" s="5"/>
      <c r="D323" s="5"/>
      <c r="E323" s="9"/>
      <c r="H323" s="10"/>
    </row>
    <row r="324" spans="2:8" ht="15.75" customHeight="1">
      <c r="B324" s="5"/>
      <c r="C324" s="5"/>
      <c r="D324" s="5"/>
      <c r="E324" s="9"/>
      <c r="H324" s="10"/>
    </row>
    <row r="325" spans="2:8" ht="15.75" customHeight="1">
      <c r="B325" s="5"/>
      <c r="C325" s="5"/>
      <c r="D325" s="5"/>
      <c r="E325" s="9"/>
      <c r="H325" s="10"/>
    </row>
    <row r="326" spans="2:8" ht="15.75" customHeight="1">
      <c r="B326" s="5"/>
      <c r="C326" s="5"/>
      <c r="D326" s="5"/>
      <c r="E326" s="9"/>
      <c r="H326" s="10"/>
    </row>
    <row r="327" spans="2:8" ht="15.75" customHeight="1">
      <c r="B327" s="5"/>
      <c r="C327" s="5"/>
      <c r="D327" s="5"/>
      <c r="E327" s="9"/>
      <c r="H327" s="10"/>
    </row>
    <row r="328" spans="2:8" ht="15.75" customHeight="1">
      <c r="B328" s="5"/>
      <c r="C328" s="5"/>
      <c r="D328" s="5"/>
      <c r="E328" s="9"/>
      <c r="H328" s="10"/>
    </row>
    <row r="329" spans="2:8" ht="15.75" customHeight="1">
      <c r="B329" s="5"/>
      <c r="C329" s="5"/>
      <c r="D329" s="5"/>
      <c r="E329" s="9"/>
      <c r="H329" s="10"/>
    </row>
    <row r="330" spans="2:8" ht="15.75" customHeight="1">
      <c r="B330" s="5"/>
      <c r="C330" s="5"/>
      <c r="D330" s="5"/>
      <c r="E330" s="9"/>
      <c r="H330" s="10"/>
    </row>
    <row r="331" spans="2:8" ht="15.75" customHeight="1">
      <c r="B331" s="5"/>
      <c r="C331" s="5"/>
      <c r="D331" s="5"/>
      <c r="E331" s="9"/>
      <c r="H331" s="10"/>
    </row>
    <row r="332" spans="2:8" ht="15.75" customHeight="1">
      <c r="B332" s="5"/>
      <c r="C332" s="5"/>
      <c r="D332" s="5"/>
      <c r="E332" s="9"/>
      <c r="H332" s="10"/>
    </row>
    <row r="333" spans="2:8" ht="15.75" customHeight="1">
      <c r="B333" s="5"/>
      <c r="C333" s="5"/>
      <c r="D333" s="5"/>
      <c r="E333" s="9"/>
      <c r="H333" s="10"/>
    </row>
    <row r="334" spans="2:8" ht="15.75" customHeight="1">
      <c r="B334" s="5"/>
      <c r="C334" s="5"/>
      <c r="D334" s="5"/>
      <c r="E334" s="9"/>
      <c r="H334" s="10"/>
    </row>
    <row r="335" spans="2:8" ht="15.75" customHeight="1">
      <c r="B335" s="5"/>
      <c r="C335" s="5"/>
      <c r="D335" s="5"/>
      <c r="E335" s="9"/>
      <c r="H335" s="10"/>
    </row>
    <row r="336" spans="2:8" ht="15.75" customHeight="1">
      <c r="B336" s="5"/>
      <c r="C336" s="5"/>
      <c r="D336" s="5"/>
      <c r="E336" s="9"/>
      <c r="H336" s="10"/>
    </row>
    <row r="337" spans="2:8" ht="15.75" customHeight="1">
      <c r="B337" s="5"/>
      <c r="C337" s="5"/>
      <c r="D337" s="5"/>
      <c r="E337" s="9"/>
      <c r="H337" s="10"/>
    </row>
    <row r="338" spans="2:8" ht="15.75" customHeight="1">
      <c r="B338" s="5"/>
      <c r="C338" s="5"/>
      <c r="D338" s="5"/>
      <c r="E338" s="9"/>
      <c r="H338" s="10"/>
    </row>
    <row r="339" spans="2:8" ht="15.75" customHeight="1">
      <c r="B339" s="5"/>
      <c r="C339" s="5"/>
      <c r="D339" s="5"/>
      <c r="E339" s="9"/>
      <c r="H339" s="10"/>
    </row>
    <row r="340" spans="2:8" ht="15.75" customHeight="1">
      <c r="B340" s="5"/>
      <c r="C340" s="5"/>
      <c r="D340" s="5"/>
      <c r="E340" s="9"/>
      <c r="H340" s="10"/>
    </row>
    <row r="341" spans="2:8" ht="15.75" customHeight="1">
      <c r="B341" s="5"/>
      <c r="C341" s="5"/>
      <c r="D341" s="5"/>
      <c r="E341" s="9"/>
      <c r="H341" s="10"/>
    </row>
    <row r="342" spans="2:8" ht="15.75" customHeight="1">
      <c r="B342" s="5"/>
      <c r="C342" s="5"/>
      <c r="D342" s="5"/>
      <c r="E342" s="9"/>
      <c r="H342" s="10"/>
    </row>
    <row r="343" spans="2:8" ht="15.75" customHeight="1">
      <c r="B343" s="5"/>
      <c r="C343" s="5"/>
      <c r="D343" s="5"/>
      <c r="E343" s="9"/>
      <c r="H343" s="10"/>
    </row>
    <row r="344" spans="2:8" ht="15.75" customHeight="1">
      <c r="B344" s="5"/>
      <c r="C344" s="5"/>
      <c r="D344" s="5"/>
      <c r="E344" s="9"/>
      <c r="H344" s="10"/>
    </row>
    <row r="345" spans="2:8" ht="15.75" customHeight="1">
      <c r="B345" s="5"/>
      <c r="C345" s="5"/>
      <c r="D345" s="5"/>
      <c r="E345" s="9"/>
      <c r="H345" s="10"/>
    </row>
    <row r="346" spans="2:8" ht="15.75" customHeight="1">
      <c r="B346" s="5"/>
      <c r="C346" s="5"/>
      <c r="D346" s="5"/>
      <c r="E346" s="9"/>
      <c r="H346" s="10"/>
    </row>
    <row r="347" spans="2:8" ht="15.75" customHeight="1">
      <c r="B347" s="5"/>
      <c r="C347" s="5"/>
      <c r="D347" s="5"/>
      <c r="E347" s="9"/>
      <c r="H347" s="10"/>
    </row>
    <row r="348" spans="2:8" ht="15.75" customHeight="1">
      <c r="B348" s="5"/>
      <c r="C348" s="5"/>
      <c r="D348" s="5"/>
      <c r="E348" s="9"/>
      <c r="H348" s="10"/>
    </row>
    <row r="349" spans="2:8" ht="15.75" customHeight="1">
      <c r="B349" s="5"/>
      <c r="C349" s="5"/>
      <c r="D349" s="5"/>
      <c r="E349" s="9"/>
      <c r="H349" s="10"/>
    </row>
    <row r="350" spans="2:8" ht="15.75" customHeight="1">
      <c r="B350" s="5"/>
      <c r="C350" s="5"/>
      <c r="D350" s="5"/>
      <c r="E350" s="9"/>
      <c r="H350" s="10"/>
    </row>
    <row r="351" spans="2:8" ht="15.75" customHeight="1">
      <c r="B351" s="5"/>
      <c r="C351" s="5"/>
      <c r="D351" s="5"/>
      <c r="E351" s="9"/>
      <c r="H351" s="10"/>
    </row>
    <row r="352" spans="2:8" ht="15.75" customHeight="1">
      <c r="B352" s="5"/>
      <c r="C352" s="5"/>
      <c r="D352" s="5"/>
      <c r="E352" s="9"/>
      <c r="H352" s="10"/>
    </row>
    <row r="353" spans="2:8" ht="15.75" customHeight="1">
      <c r="B353" s="5"/>
      <c r="C353" s="5"/>
      <c r="D353" s="5"/>
      <c r="E353" s="9"/>
      <c r="H353" s="10"/>
    </row>
    <row r="354" spans="2:8" ht="15.75" customHeight="1">
      <c r="B354" s="5"/>
      <c r="C354" s="5"/>
      <c r="D354" s="5"/>
      <c r="E354" s="9"/>
      <c r="H354" s="10"/>
    </row>
    <row r="355" spans="2:8" ht="15.75" customHeight="1">
      <c r="B355" s="5"/>
      <c r="C355" s="5"/>
      <c r="D355" s="5"/>
      <c r="E355" s="9"/>
      <c r="H355" s="10"/>
    </row>
    <row r="356" spans="2:8" ht="15.75" customHeight="1">
      <c r="B356" s="5"/>
      <c r="C356" s="5"/>
      <c r="D356" s="5"/>
      <c r="E356" s="9"/>
      <c r="H356" s="10"/>
    </row>
    <row r="357" spans="2:8" ht="15.75" customHeight="1">
      <c r="B357" s="5"/>
      <c r="C357" s="5"/>
      <c r="D357" s="5"/>
      <c r="E357" s="9"/>
      <c r="H357" s="10"/>
    </row>
    <row r="358" spans="2:8" ht="15.75" customHeight="1">
      <c r="B358" s="5"/>
      <c r="C358" s="5"/>
      <c r="D358" s="5"/>
      <c r="E358" s="9"/>
      <c r="H358" s="10"/>
    </row>
    <row r="359" spans="2:8" ht="15.75" customHeight="1">
      <c r="B359" s="5"/>
      <c r="C359" s="5"/>
      <c r="D359" s="5"/>
      <c r="E359" s="9"/>
      <c r="H359" s="10"/>
    </row>
    <row r="360" spans="2:8" ht="15.75" customHeight="1">
      <c r="B360" s="5"/>
      <c r="C360" s="5"/>
      <c r="D360" s="5"/>
      <c r="E360" s="9"/>
      <c r="H360" s="10"/>
    </row>
    <row r="361" spans="2:8" ht="15.75" customHeight="1">
      <c r="B361" s="5"/>
      <c r="C361" s="5"/>
      <c r="D361" s="5"/>
      <c r="E361" s="9"/>
      <c r="H361" s="10"/>
    </row>
    <row r="362" spans="2:8" ht="15.75" customHeight="1">
      <c r="B362" s="5"/>
      <c r="C362" s="5"/>
      <c r="D362" s="5"/>
      <c r="E362" s="9"/>
      <c r="H362" s="10"/>
    </row>
    <row r="363" spans="2:8" ht="15.75" customHeight="1">
      <c r="B363" s="5"/>
      <c r="C363" s="5"/>
      <c r="D363" s="5"/>
      <c r="E363" s="9"/>
      <c r="H363" s="10"/>
    </row>
    <row r="364" spans="2:8" ht="15.75" customHeight="1">
      <c r="B364" s="5"/>
      <c r="C364" s="5"/>
      <c r="D364" s="5"/>
      <c r="E364" s="9"/>
      <c r="H364" s="10"/>
    </row>
    <row r="365" spans="2:8" ht="15.75" customHeight="1">
      <c r="B365" s="5"/>
      <c r="C365" s="5"/>
      <c r="D365" s="5"/>
      <c r="E365" s="9"/>
      <c r="H365" s="10"/>
    </row>
    <row r="366" spans="2:8" ht="15.75" customHeight="1">
      <c r="B366" s="5"/>
      <c r="C366" s="5"/>
      <c r="D366" s="5"/>
      <c r="E366" s="9"/>
      <c r="H366" s="10"/>
    </row>
    <row r="367" spans="2:8" ht="15.75" customHeight="1">
      <c r="B367" s="5"/>
      <c r="C367" s="5"/>
      <c r="D367" s="5"/>
      <c r="E367" s="9"/>
      <c r="H367" s="10"/>
    </row>
    <row r="368" spans="2:8" ht="15.75" customHeight="1">
      <c r="B368" s="5"/>
      <c r="C368" s="5"/>
      <c r="D368" s="5"/>
      <c r="E368" s="9"/>
      <c r="H368" s="10"/>
    </row>
    <row r="369" spans="2:8" ht="15.75" customHeight="1">
      <c r="B369" s="5"/>
      <c r="C369" s="5"/>
      <c r="D369" s="5"/>
      <c r="E369" s="9"/>
      <c r="H369" s="10"/>
    </row>
    <row r="370" spans="2:8" ht="15.75" customHeight="1">
      <c r="B370" s="5"/>
      <c r="C370" s="5"/>
      <c r="D370" s="5"/>
      <c r="E370" s="9"/>
      <c r="H370" s="10"/>
    </row>
    <row r="371" spans="2:8" ht="15.75" customHeight="1">
      <c r="B371" s="5"/>
      <c r="C371" s="5"/>
      <c r="D371" s="5"/>
      <c r="E371" s="9"/>
      <c r="H371" s="10"/>
    </row>
    <row r="372" spans="2:8" ht="15.75" customHeight="1">
      <c r="B372" s="5"/>
      <c r="C372" s="5"/>
      <c r="D372" s="5"/>
      <c r="E372" s="9"/>
      <c r="H372" s="10"/>
    </row>
    <row r="373" spans="2:8" ht="15.75" customHeight="1">
      <c r="B373" s="5"/>
      <c r="C373" s="5"/>
      <c r="D373" s="5"/>
      <c r="E373" s="9"/>
      <c r="H373" s="10"/>
    </row>
    <row r="374" spans="2:8" ht="15.75" customHeight="1">
      <c r="B374" s="5"/>
      <c r="C374" s="5"/>
      <c r="D374" s="5"/>
      <c r="E374" s="9"/>
      <c r="H374" s="10"/>
    </row>
    <row r="375" spans="2:8" ht="15.75" customHeight="1">
      <c r="B375" s="5"/>
      <c r="C375" s="5"/>
      <c r="D375" s="5"/>
      <c r="E375" s="9"/>
      <c r="H375" s="10"/>
    </row>
    <row r="376" spans="2:8" ht="15.75" customHeight="1">
      <c r="B376" s="5"/>
      <c r="C376" s="5"/>
      <c r="D376" s="5"/>
      <c r="E376" s="9"/>
      <c r="H376" s="10"/>
    </row>
    <row r="377" spans="2:8" ht="15.75" customHeight="1">
      <c r="B377" s="5"/>
      <c r="C377" s="5"/>
      <c r="D377" s="5"/>
      <c r="E377" s="9"/>
      <c r="H377" s="10"/>
    </row>
    <row r="378" spans="2:8" ht="15.75" customHeight="1">
      <c r="B378" s="5"/>
      <c r="C378" s="5"/>
      <c r="D378" s="5"/>
      <c r="E378" s="9"/>
      <c r="H378" s="10"/>
    </row>
    <row r="379" spans="2:8" ht="15.75" customHeight="1">
      <c r="B379" s="5"/>
      <c r="C379" s="5"/>
      <c r="D379" s="5"/>
      <c r="E379" s="9"/>
      <c r="H379" s="10"/>
    </row>
    <row r="380" spans="2:8" ht="15.75" customHeight="1">
      <c r="B380" s="5"/>
      <c r="C380" s="5"/>
      <c r="D380" s="5"/>
      <c r="E380" s="9"/>
      <c r="H380" s="10"/>
    </row>
    <row r="381" spans="2:8" ht="15.75" customHeight="1">
      <c r="B381" s="5"/>
      <c r="C381" s="5"/>
      <c r="D381" s="5"/>
      <c r="E381" s="9"/>
      <c r="H381" s="10"/>
    </row>
    <row r="382" spans="2:8" ht="15.75" customHeight="1">
      <c r="B382" s="5"/>
      <c r="C382" s="5"/>
      <c r="D382" s="5"/>
      <c r="E382" s="9"/>
      <c r="H382" s="10"/>
    </row>
    <row r="383" spans="2:8" ht="15.75" customHeight="1">
      <c r="B383" s="5"/>
      <c r="C383" s="5"/>
      <c r="D383" s="5"/>
      <c r="E383" s="9"/>
      <c r="H383" s="10"/>
    </row>
    <row r="384" spans="2:8" ht="15.75" customHeight="1">
      <c r="B384" s="5"/>
      <c r="C384" s="5"/>
      <c r="D384" s="5"/>
      <c r="E384" s="9"/>
      <c r="H384" s="10"/>
    </row>
    <row r="385" spans="2:8" ht="15.75" customHeight="1">
      <c r="B385" s="5"/>
      <c r="C385" s="5"/>
      <c r="D385" s="5"/>
      <c r="E385" s="9"/>
      <c r="H385" s="10"/>
    </row>
    <row r="386" spans="2:8" ht="15.75" customHeight="1">
      <c r="B386" s="5"/>
      <c r="C386" s="5"/>
      <c r="D386" s="5"/>
      <c r="E386" s="9"/>
      <c r="H386" s="10"/>
    </row>
    <row r="387" spans="2:8" ht="15.75" customHeight="1">
      <c r="B387" s="5"/>
      <c r="C387" s="5"/>
      <c r="D387" s="5"/>
      <c r="E387" s="9"/>
      <c r="H387" s="10"/>
    </row>
    <row r="388" spans="2:8" ht="15.75" customHeight="1">
      <c r="B388" s="5"/>
      <c r="C388" s="5"/>
      <c r="D388" s="5"/>
      <c r="E388" s="9"/>
      <c r="H388" s="10"/>
    </row>
    <row r="389" spans="2:8" ht="15.75" customHeight="1">
      <c r="B389" s="5"/>
      <c r="C389" s="5"/>
      <c r="D389" s="5"/>
      <c r="E389" s="9"/>
      <c r="H389" s="10"/>
    </row>
    <row r="390" spans="2:8" ht="15.75" customHeight="1">
      <c r="B390" s="5"/>
      <c r="C390" s="5"/>
      <c r="D390" s="5"/>
      <c r="E390" s="9"/>
      <c r="H390" s="10"/>
    </row>
    <row r="391" spans="2:8" ht="15.75" customHeight="1">
      <c r="B391" s="5"/>
      <c r="C391" s="5"/>
      <c r="D391" s="5"/>
      <c r="E391" s="9"/>
      <c r="H391" s="10"/>
    </row>
    <row r="392" spans="2:8" ht="15.75" customHeight="1">
      <c r="B392" s="5"/>
      <c r="C392" s="5"/>
      <c r="D392" s="5"/>
      <c r="E392" s="9"/>
      <c r="H392" s="10"/>
    </row>
    <row r="393" spans="2:8" ht="15.75" customHeight="1">
      <c r="B393" s="5"/>
      <c r="C393" s="5"/>
      <c r="D393" s="5"/>
      <c r="E393" s="9"/>
      <c r="H393" s="10"/>
    </row>
    <row r="394" spans="2:8" ht="15.75" customHeight="1">
      <c r="B394" s="5"/>
      <c r="C394" s="5"/>
      <c r="D394" s="5"/>
      <c r="E394" s="9"/>
      <c r="H394" s="10"/>
    </row>
    <row r="395" spans="2:8" ht="15.75" customHeight="1">
      <c r="B395" s="5"/>
      <c r="C395" s="5"/>
      <c r="D395" s="5"/>
      <c r="E395" s="9"/>
      <c r="H395" s="10"/>
    </row>
    <row r="396" spans="2:8" ht="15.75" customHeight="1">
      <c r="B396" s="5"/>
      <c r="C396" s="5"/>
      <c r="D396" s="5"/>
      <c r="E396" s="9"/>
      <c r="H396" s="10"/>
    </row>
    <row r="397" spans="2:8" ht="15.75" customHeight="1">
      <c r="B397" s="5"/>
      <c r="C397" s="5"/>
      <c r="D397" s="5"/>
      <c r="E397" s="9"/>
      <c r="H397" s="10"/>
    </row>
    <row r="398" spans="2:8" ht="15.75" customHeight="1">
      <c r="B398" s="5"/>
      <c r="C398" s="5"/>
      <c r="D398" s="5"/>
      <c r="E398" s="9"/>
      <c r="H398" s="10"/>
    </row>
    <row r="399" spans="2:8" ht="15.75" customHeight="1">
      <c r="B399" s="5"/>
      <c r="C399" s="5"/>
      <c r="D399" s="5"/>
      <c r="E399" s="9"/>
      <c r="H399" s="10"/>
    </row>
    <row r="400" spans="2:8" ht="15.75" customHeight="1">
      <c r="B400" s="5"/>
      <c r="C400" s="5"/>
      <c r="D400" s="5"/>
      <c r="E400" s="9"/>
      <c r="H400" s="10"/>
    </row>
    <row r="401" spans="2:8" ht="15.75" customHeight="1">
      <c r="B401" s="5"/>
      <c r="C401" s="5"/>
      <c r="D401" s="5"/>
      <c r="E401" s="9"/>
      <c r="H401" s="10"/>
    </row>
    <row r="402" spans="2:8" ht="15.75" customHeight="1">
      <c r="B402" s="5"/>
      <c r="C402" s="5"/>
      <c r="D402" s="5"/>
      <c r="E402" s="9"/>
      <c r="H402" s="10"/>
    </row>
    <row r="403" spans="2:8" ht="15.75" customHeight="1">
      <c r="B403" s="5"/>
      <c r="C403" s="5"/>
      <c r="D403" s="5"/>
      <c r="E403" s="9"/>
      <c r="H403" s="10"/>
    </row>
    <row r="404" spans="2:8" ht="15.75" customHeight="1">
      <c r="B404" s="5"/>
      <c r="C404" s="5"/>
      <c r="D404" s="5"/>
      <c r="E404" s="9"/>
      <c r="H404" s="10"/>
    </row>
    <row r="405" spans="2:8" ht="15.75" customHeight="1">
      <c r="B405" s="5"/>
      <c r="C405" s="5"/>
      <c r="D405" s="5"/>
      <c r="E405" s="9"/>
      <c r="H405" s="10"/>
    </row>
    <row r="406" spans="2:8" ht="15.75" customHeight="1">
      <c r="B406" s="5"/>
      <c r="C406" s="5"/>
      <c r="D406" s="5"/>
      <c r="E406" s="9"/>
      <c r="H406" s="10"/>
    </row>
    <row r="407" spans="2:8" ht="15.75" customHeight="1">
      <c r="B407" s="5"/>
      <c r="C407" s="5"/>
      <c r="D407" s="5"/>
      <c r="E407" s="9"/>
      <c r="H407" s="10"/>
    </row>
    <row r="408" spans="2:8" ht="15.75" customHeight="1">
      <c r="B408" s="5"/>
      <c r="C408" s="5"/>
      <c r="D408" s="5"/>
      <c r="E408" s="9"/>
      <c r="H408" s="10"/>
    </row>
    <row r="409" spans="2:8" ht="15.75" customHeight="1">
      <c r="B409" s="5"/>
      <c r="C409" s="5"/>
      <c r="D409" s="5"/>
      <c r="E409" s="9"/>
      <c r="H409" s="10"/>
    </row>
    <row r="410" spans="2:8" ht="15.75" customHeight="1">
      <c r="B410" s="5"/>
      <c r="C410" s="5"/>
      <c r="D410" s="5"/>
      <c r="E410" s="9"/>
      <c r="H410" s="10"/>
    </row>
    <row r="411" spans="2:8" ht="15.75" customHeight="1">
      <c r="B411" s="5"/>
      <c r="C411" s="5"/>
      <c r="D411" s="5"/>
      <c r="E411" s="9"/>
      <c r="H411" s="10"/>
    </row>
    <row r="412" spans="2:8" ht="15.75" customHeight="1">
      <c r="B412" s="5"/>
      <c r="C412" s="5"/>
      <c r="D412" s="5"/>
      <c r="E412" s="9"/>
      <c r="H412" s="10"/>
    </row>
    <row r="413" spans="2:8" ht="15.75" customHeight="1">
      <c r="B413" s="5"/>
      <c r="C413" s="5"/>
      <c r="D413" s="5"/>
      <c r="E413" s="9"/>
      <c r="H413" s="10"/>
    </row>
    <row r="414" spans="2:8" ht="15.75" customHeight="1">
      <c r="B414" s="5"/>
      <c r="C414" s="5"/>
      <c r="D414" s="5"/>
      <c r="E414" s="9"/>
      <c r="H414" s="10"/>
    </row>
    <row r="415" spans="2:8" ht="15.75" customHeight="1">
      <c r="B415" s="5"/>
      <c r="C415" s="5"/>
      <c r="D415" s="5"/>
      <c r="E415" s="9"/>
      <c r="H415" s="10"/>
    </row>
    <row r="416" spans="2:8" ht="15.75" customHeight="1">
      <c r="B416" s="5"/>
      <c r="C416" s="5"/>
      <c r="D416" s="5"/>
      <c r="E416" s="9"/>
      <c r="H416" s="10"/>
    </row>
    <row r="417" spans="2:8" ht="15.75" customHeight="1">
      <c r="B417" s="5"/>
      <c r="C417" s="5"/>
      <c r="D417" s="5"/>
      <c r="E417" s="9"/>
      <c r="H417" s="10"/>
    </row>
    <row r="418" spans="2:8" ht="15.75" customHeight="1">
      <c r="B418" s="5"/>
      <c r="C418" s="5"/>
      <c r="D418" s="5"/>
      <c r="E418" s="9"/>
      <c r="H418" s="10"/>
    </row>
    <row r="419" spans="2:8" ht="15.75" customHeight="1">
      <c r="B419" s="5"/>
      <c r="C419" s="5"/>
      <c r="D419" s="5"/>
      <c r="E419" s="9"/>
      <c r="H419" s="10"/>
    </row>
    <row r="420" spans="2:8" ht="15.75" customHeight="1">
      <c r="B420" s="5"/>
      <c r="C420" s="5"/>
      <c r="D420" s="5"/>
      <c r="E420" s="9"/>
      <c r="H420" s="10"/>
    </row>
    <row r="421" spans="2:8" ht="15.75" customHeight="1">
      <c r="B421" s="5"/>
      <c r="C421" s="5"/>
      <c r="D421" s="5"/>
      <c r="E421" s="9"/>
      <c r="H421" s="10"/>
    </row>
    <row r="422" spans="2:8" ht="15.75" customHeight="1">
      <c r="B422" s="5"/>
      <c r="C422" s="5"/>
      <c r="D422" s="5"/>
      <c r="E422" s="9"/>
      <c r="H422" s="10"/>
    </row>
    <row r="423" spans="2:8" ht="15.75" customHeight="1">
      <c r="B423" s="5"/>
      <c r="C423" s="5"/>
      <c r="D423" s="5"/>
      <c r="E423" s="9"/>
      <c r="H423" s="10"/>
    </row>
    <row r="424" spans="2:8" ht="15.75" customHeight="1">
      <c r="B424" s="5"/>
      <c r="C424" s="5"/>
      <c r="D424" s="5"/>
      <c r="E424" s="9"/>
      <c r="H424" s="10"/>
    </row>
    <row r="425" spans="2:8" ht="15.75" customHeight="1">
      <c r="B425" s="5"/>
      <c r="C425" s="5"/>
      <c r="D425" s="5"/>
      <c r="E425" s="9"/>
      <c r="H425" s="10"/>
    </row>
    <row r="426" spans="2:8" ht="15.75" customHeight="1">
      <c r="B426" s="5"/>
      <c r="C426" s="5"/>
      <c r="D426" s="5"/>
      <c r="E426" s="9"/>
      <c r="H426" s="10"/>
    </row>
    <row r="427" spans="2:8" ht="15.75" customHeight="1">
      <c r="B427" s="5"/>
      <c r="C427" s="5"/>
      <c r="D427" s="5"/>
      <c r="E427" s="9"/>
      <c r="H427" s="10"/>
    </row>
    <row r="428" spans="2:8" ht="15.75" customHeight="1">
      <c r="B428" s="5"/>
      <c r="C428" s="5"/>
      <c r="D428" s="5"/>
      <c r="E428" s="9"/>
      <c r="H428" s="10"/>
    </row>
    <row r="429" spans="2:8" ht="15.75" customHeight="1">
      <c r="B429" s="5"/>
      <c r="C429" s="5"/>
      <c r="D429" s="5"/>
      <c r="E429" s="9"/>
      <c r="H429" s="10"/>
    </row>
    <row r="430" spans="2:8" ht="15.75" customHeight="1">
      <c r="B430" s="5"/>
      <c r="C430" s="5"/>
      <c r="D430" s="5"/>
      <c r="E430" s="9"/>
      <c r="H430" s="10"/>
    </row>
    <row r="431" spans="2:8" ht="15.75" customHeight="1">
      <c r="B431" s="5"/>
      <c r="C431" s="5"/>
      <c r="D431" s="5"/>
      <c r="E431" s="9"/>
      <c r="H431" s="10"/>
    </row>
    <row r="432" spans="2:8" ht="15.75" customHeight="1">
      <c r="B432" s="5"/>
      <c r="C432" s="5"/>
      <c r="D432" s="5"/>
      <c r="E432" s="9"/>
      <c r="H432" s="10"/>
    </row>
    <row r="433" spans="2:8" ht="15.75" customHeight="1">
      <c r="B433" s="5"/>
      <c r="C433" s="5"/>
      <c r="D433" s="5"/>
      <c r="E433" s="9"/>
      <c r="H433" s="10"/>
    </row>
    <row r="434" spans="2:8" ht="15.75" customHeight="1">
      <c r="B434" s="5"/>
      <c r="C434" s="5"/>
      <c r="D434" s="5"/>
      <c r="E434" s="9"/>
      <c r="H434" s="10"/>
    </row>
    <row r="435" spans="2:8" ht="15.75" customHeight="1">
      <c r="B435" s="5"/>
      <c r="C435" s="5"/>
      <c r="D435" s="5"/>
      <c r="E435" s="9"/>
      <c r="H435" s="10"/>
    </row>
    <row r="436" spans="2:8" ht="15.75" customHeight="1">
      <c r="B436" s="5"/>
      <c r="C436" s="5"/>
      <c r="D436" s="5"/>
      <c r="E436" s="9"/>
      <c r="H436" s="10"/>
    </row>
    <row r="437" spans="2:8" ht="15.75" customHeight="1">
      <c r="B437" s="5"/>
      <c r="C437" s="5"/>
      <c r="D437" s="5"/>
      <c r="E437" s="9"/>
      <c r="H437" s="10"/>
    </row>
    <row r="438" spans="2:8" ht="15.75" customHeight="1">
      <c r="B438" s="5"/>
      <c r="C438" s="5"/>
      <c r="D438" s="5"/>
      <c r="E438" s="9"/>
      <c r="H438" s="10"/>
    </row>
    <row r="439" spans="2:8" ht="15.75" customHeight="1">
      <c r="B439" s="5"/>
      <c r="C439" s="5"/>
      <c r="D439" s="5"/>
      <c r="E439" s="9"/>
      <c r="H439" s="10"/>
    </row>
    <row r="440" spans="2:8" ht="15.75" customHeight="1">
      <c r="B440" s="5"/>
      <c r="C440" s="5"/>
      <c r="D440" s="5"/>
      <c r="E440" s="9"/>
      <c r="H440" s="10"/>
    </row>
    <row r="441" spans="2:8" ht="15.75" customHeight="1">
      <c r="B441" s="5"/>
      <c r="C441" s="5"/>
      <c r="D441" s="5"/>
      <c r="E441" s="9"/>
      <c r="H441" s="10"/>
    </row>
    <row r="442" spans="2:8" ht="15.75" customHeight="1">
      <c r="B442" s="5"/>
      <c r="C442" s="5"/>
      <c r="D442" s="5"/>
      <c r="E442" s="9"/>
      <c r="H442" s="10"/>
    </row>
    <row r="443" spans="2:8" ht="15.75" customHeight="1">
      <c r="B443" s="5"/>
      <c r="C443" s="5"/>
      <c r="D443" s="5"/>
      <c r="E443" s="9"/>
      <c r="H443" s="10"/>
    </row>
    <row r="444" spans="2:8" ht="15.75" customHeight="1">
      <c r="B444" s="5"/>
      <c r="C444" s="5"/>
      <c r="D444" s="5"/>
      <c r="E444" s="9"/>
      <c r="H444" s="10"/>
    </row>
    <row r="445" spans="2:8" ht="15.75" customHeight="1">
      <c r="B445" s="5"/>
      <c r="C445" s="5"/>
      <c r="D445" s="5"/>
      <c r="E445" s="9"/>
      <c r="H445" s="10"/>
    </row>
    <row r="446" spans="2:8" ht="15.75" customHeight="1">
      <c r="B446" s="5"/>
      <c r="C446" s="5"/>
      <c r="D446" s="5"/>
      <c r="E446" s="9"/>
      <c r="H446" s="10"/>
    </row>
    <row r="447" spans="2:8" ht="15.75" customHeight="1">
      <c r="B447" s="5"/>
      <c r="C447" s="5"/>
      <c r="D447" s="5"/>
      <c r="E447" s="9"/>
      <c r="H447" s="10"/>
    </row>
    <row r="448" spans="2:8" ht="15.75" customHeight="1">
      <c r="B448" s="5"/>
      <c r="C448" s="5"/>
      <c r="D448" s="5"/>
      <c r="E448" s="9"/>
      <c r="H448" s="10"/>
    </row>
    <row r="449" spans="2:8" ht="15.75" customHeight="1">
      <c r="B449" s="5"/>
      <c r="C449" s="5"/>
      <c r="D449" s="5"/>
      <c r="E449" s="9"/>
      <c r="H449" s="10"/>
    </row>
    <row r="450" spans="2:8" ht="15.75" customHeight="1">
      <c r="B450" s="5"/>
      <c r="C450" s="5"/>
      <c r="D450" s="5"/>
      <c r="E450" s="9"/>
      <c r="H450" s="10"/>
    </row>
    <row r="451" spans="2:8" ht="15.75" customHeight="1">
      <c r="B451" s="5"/>
      <c r="C451" s="5"/>
      <c r="D451" s="5"/>
      <c r="E451" s="9"/>
      <c r="H451" s="10"/>
    </row>
    <row r="452" spans="2:8" ht="15.75" customHeight="1">
      <c r="B452" s="5"/>
      <c r="C452" s="5"/>
      <c r="D452" s="5"/>
      <c r="E452" s="9"/>
      <c r="H452" s="10"/>
    </row>
    <row r="453" spans="2:8" ht="15.75" customHeight="1">
      <c r="B453" s="5"/>
      <c r="C453" s="5"/>
      <c r="D453" s="5"/>
      <c r="E453" s="9"/>
      <c r="H453" s="10"/>
    </row>
    <row r="454" spans="2:8" ht="15.75" customHeight="1">
      <c r="B454" s="5"/>
      <c r="C454" s="5"/>
      <c r="D454" s="5"/>
      <c r="E454" s="9"/>
      <c r="H454" s="10"/>
    </row>
    <row r="455" spans="2:8" ht="15.75" customHeight="1">
      <c r="B455" s="5"/>
      <c r="C455" s="5"/>
      <c r="D455" s="5"/>
      <c r="E455" s="9"/>
      <c r="H455" s="10"/>
    </row>
    <row r="456" spans="2:8" ht="15.75" customHeight="1">
      <c r="B456" s="5"/>
      <c r="C456" s="5"/>
      <c r="D456" s="5"/>
      <c r="E456" s="9"/>
      <c r="H456" s="10"/>
    </row>
    <row r="457" spans="2:8" ht="15.75" customHeight="1">
      <c r="B457" s="5"/>
      <c r="C457" s="5"/>
      <c r="D457" s="5"/>
      <c r="E457" s="9"/>
      <c r="H457" s="10"/>
    </row>
    <row r="458" spans="2:8" ht="15.75" customHeight="1">
      <c r="B458" s="5"/>
      <c r="C458" s="5"/>
      <c r="D458" s="5"/>
      <c r="E458" s="9"/>
      <c r="H458" s="10"/>
    </row>
    <row r="459" spans="2:8" ht="15.75" customHeight="1">
      <c r="B459" s="5"/>
      <c r="C459" s="5"/>
      <c r="D459" s="5"/>
      <c r="E459" s="9"/>
      <c r="H459" s="10"/>
    </row>
    <row r="460" spans="2:8" ht="15.75" customHeight="1">
      <c r="B460" s="5"/>
      <c r="C460" s="5"/>
      <c r="D460" s="5"/>
      <c r="E460" s="9"/>
      <c r="H460" s="10"/>
    </row>
    <row r="461" spans="2:8" ht="15.75" customHeight="1">
      <c r="B461" s="5"/>
      <c r="C461" s="5"/>
      <c r="D461" s="5"/>
      <c r="E461" s="9"/>
      <c r="H461" s="10"/>
    </row>
    <row r="462" spans="2:8" ht="15.75" customHeight="1">
      <c r="B462" s="5"/>
      <c r="C462" s="5"/>
      <c r="D462" s="5"/>
      <c r="E462" s="9"/>
      <c r="H462" s="10"/>
    </row>
    <row r="463" spans="2:8" ht="15.75" customHeight="1">
      <c r="B463" s="5"/>
      <c r="C463" s="5"/>
      <c r="D463" s="5"/>
      <c r="E463" s="9"/>
      <c r="H463" s="10"/>
    </row>
    <row r="464" spans="2:8" ht="15.75" customHeight="1">
      <c r="B464" s="5"/>
      <c r="C464" s="5"/>
      <c r="D464" s="5"/>
      <c r="E464" s="9"/>
      <c r="H464" s="10"/>
    </row>
    <row r="465" spans="2:8" ht="15.75" customHeight="1">
      <c r="B465" s="5"/>
      <c r="C465" s="5"/>
      <c r="D465" s="5"/>
      <c r="E465" s="9"/>
      <c r="H465" s="10"/>
    </row>
    <row r="466" spans="2:8" ht="15.75" customHeight="1">
      <c r="B466" s="5"/>
      <c r="C466" s="5"/>
      <c r="D466" s="5"/>
      <c r="E466" s="9"/>
      <c r="H466" s="10"/>
    </row>
    <row r="467" spans="2:8" ht="15.75" customHeight="1">
      <c r="B467" s="5"/>
      <c r="C467" s="5"/>
      <c r="D467" s="5"/>
      <c r="E467" s="9"/>
      <c r="H467" s="10"/>
    </row>
    <row r="468" spans="2:8" ht="15.75" customHeight="1">
      <c r="B468" s="5"/>
      <c r="C468" s="5"/>
      <c r="D468" s="5"/>
      <c r="E468" s="9"/>
      <c r="H468" s="10"/>
    </row>
    <row r="469" spans="2:8" ht="15.75" customHeight="1">
      <c r="B469" s="5"/>
      <c r="C469" s="5"/>
      <c r="D469" s="5"/>
      <c r="E469" s="9"/>
      <c r="H469" s="10"/>
    </row>
    <row r="470" spans="2:8" ht="15.75" customHeight="1">
      <c r="B470" s="5"/>
      <c r="C470" s="5"/>
      <c r="D470" s="5"/>
      <c r="E470" s="9"/>
      <c r="H470" s="10"/>
    </row>
    <row r="471" spans="2:8" ht="15.75" customHeight="1">
      <c r="B471" s="5"/>
      <c r="C471" s="5"/>
      <c r="D471" s="5"/>
      <c r="E471" s="9"/>
      <c r="H471" s="10"/>
    </row>
    <row r="472" spans="2:8" ht="15.75" customHeight="1">
      <c r="B472" s="5"/>
      <c r="C472" s="5"/>
      <c r="D472" s="5"/>
      <c r="E472" s="9"/>
      <c r="H472" s="10"/>
    </row>
    <row r="473" spans="2:8" ht="15.75" customHeight="1">
      <c r="B473" s="5"/>
      <c r="C473" s="5"/>
      <c r="D473" s="5"/>
      <c r="E473" s="9"/>
      <c r="H473" s="10"/>
    </row>
    <row r="474" spans="2:8" ht="15.75" customHeight="1">
      <c r="B474" s="5"/>
      <c r="C474" s="5"/>
      <c r="D474" s="5"/>
      <c r="E474" s="9"/>
      <c r="H474" s="10"/>
    </row>
    <row r="475" spans="2:8" ht="15.75" customHeight="1">
      <c r="B475" s="5"/>
      <c r="C475" s="5"/>
      <c r="D475" s="5"/>
      <c r="E475" s="9"/>
      <c r="H475" s="10"/>
    </row>
    <row r="476" spans="2:8" ht="15.75" customHeight="1">
      <c r="B476" s="5"/>
      <c r="C476" s="5"/>
      <c r="D476" s="5"/>
      <c r="E476" s="9"/>
      <c r="H476" s="10"/>
    </row>
    <row r="477" spans="2:8" ht="15.75" customHeight="1">
      <c r="B477" s="5"/>
      <c r="C477" s="5"/>
      <c r="D477" s="5"/>
      <c r="E477" s="9"/>
      <c r="H477" s="10"/>
    </row>
    <row r="478" spans="2:8" ht="15.75" customHeight="1">
      <c r="B478" s="5"/>
      <c r="C478" s="5"/>
      <c r="D478" s="5"/>
      <c r="E478" s="9"/>
      <c r="H478" s="10"/>
    </row>
    <row r="479" spans="2:8" ht="15.75" customHeight="1">
      <c r="B479" s="5"/>
      <c r="C479" s="5"/>
      <c r="D479" s="5"/>
      <c r="E479" s="9"/>
      <c r="H479" s="10"/>
    </row>
    <row r="480" spans="2:8" ht="15.75" customHeight="1">
      <c r="B480" s="5"/>
      <c r="C480" s="5"/>
      <c r="D480" s="5"/>
      <c r="E480" s="9"/>
      <c r="H480" s="10"/>
    </row>
    <row r="481" spans="2:8" ht="15.75" customHeight="1">
      <c r="B481" s="5"/>
      <c r="C481" s="5"/>
      <c r="D481" s="5"/>
      <c r="E481" s="9"/>
      <c r="H481" s="10"/>
    </row>
    <row r="482" spans="2:8" ht="15.75" customHeight="1">
      <c r="B482" s="5"/>
      <c r="C482" s="5"/>
      <c r="D482" s="5"/>
      <c r="E482" s="9"/>
      <c r="H482" s="10"/>
    </row>
    <row r="483" spans="2:8" ht="15.75" customHeight="1">
      <c r="B483" s="5"/>
      <c r="C483" s="5"/>
      <c r="D483" s="5"/>
      <c r="E483" s="9"/>
      <c r="H483" s="10"/>
    </row>
    <row r="484" spans="2:8" ht="15.75" customHeight="1">
      <c r="B484" s="5"/>
      <c r="C484" s="5"/>
      <c r="D484" s="5"/>
      <c r="E484" s="9"/>
      <c r="H484" s="10"/>
    </row>
    <row r="485" spans="2:8" ht="15.75" customHeight="1">
      <c r="B485" s="5"/>
      <c r="C485" s="5"/>
      <c r="D485" s="5"/>
      <c r="E485" s="9"/>
      <c r="H485" s="10"/>
    </row>
    <row r="486" spans="2:8" ht="15.75" customHeight="1">
      <c r="B486" s="5"/>
      <c r="C486" s="5"/>
      <c r="D486" s="5"/>
      <c r="E486" s="9"/>
      <c r="H486" s="10"/>
    </row>
    <row r="487" spans="2:8" ht="15.75" customHeight="1">
      <c r="B487" s="5"/>
      <c r="C487" s="5"/>
      <c r="D487" s="5"/>
      <c r="E487" s="9"/>
      <c r="H487" s="10"/>
    </row>
    <row r="488" spans="2:8" ht="15.75" customHeight="1">
      <c r="B488" s="5"/>
      <c r="C488" s="5"/>
      <c r="D488" s="5"/>
      <c r="E488" s="9"/>
      <c r="H488" s="10"/>
    </row>
    <row r="489" spans="2:8" ht="15.75" customHeight="1">
      <c r="B489" s="5"/>
      <c r="C489" s="5"/>
      <c r="D489" s="5"/>
      <c r="E489" s="9"/>
      <c r="H489" s="10"/>
    </row>
    <row r="490" spans="2:8" ht="15.75" customHeight="1">
      <c r="B490" s="5"/>
      <c r="C490" s="5"/>
      <c r="D490" s="5"/>
      <c r="E490" s="9"/>
      <c r="H490" s="10"/>
    </row>
    <row r="491" spans="2:8" ht="15.75" customHeight="1">
      <c r="B491" s="5"/>
      <c r="C491" s="5"/>
      <c r="D491" s="5"/>
      <c r="E491" s="9"/>
      <c r="H491" s="10"/>
    </row>
    <row r="492" spans="2:8" ht="15.75" customHeight="1">
      <c r="B492" s="5"/>
      <c r="C492" s="5"/>
      <c r="D492" s="5"/>
      <c r="E492" s="9"/>
      <c r="H492" s="10"/>
    </row>
    <row r="493" spans="2:8" ht="15.75" customHeight="1">
      <c r="B493" s="5"/>
      <c r="C493" s="5"/>
      <c r="D493" s="5"/>
      <c r="E493" s="9"/>
      <c r="H493" s="10"/>
    </row>
    <row r="494" spans="2:8" ht="15.75" customHeight="1">
      <c r="B494" s="5"/>
      <c r="C494" s="5"/>
      <c r="D494" s="5"/>
      <c r="E494" s="9"/>
      <c r="H494" s="10"/>
    </row>
    <row r="495" spans="2:8" ht="15.75" customHeight="1">
      <c r="B495" s="5"/>
      <c r="C495" s="5"/>
      <c r="D495" s="5"/>
      <c r="E495" s="9"/>
      <c r="H495" s="10"/>
    </row>
    <row r="496" spans="2:8" ht="15.75" customHeight="1">
      <c r="B496" s="5"/>
      <c r="C496" s="5"/>
      <c r="D496" s="5"/>
      <c r="E496" s="9"/>
      <c r="H496" s="10"/>
    </row>
    <row r="497" spans="2:8" ht="15.75" customHeight="1">
      <c r="B497" s="5"/>
      <c r="C497" s="5"/>
      <c r="D497" s="5"/>
      <c r="E497" s="9"/>
      <c r="H497" s="10"/>
    </row>
    <row r="498" spans="2:8" ht="15.75" customHeight="1">
      <c r="B498" s="5"/>
      <c r="C498" s="5"/>
      <c r="D498" s="5"/>
      <c r="E498" s="9"/>
      <c r="H498" s="10"/>
    </row>
    <row r="499" spans="2:8" ht="15.75" customHeight="1">
      <c r="B499" s="5"/>
      <c r="C499" s="5"/>
      <c r="D499" s="5"/>
      <c r="E499" s="9"/>
      <c r="H499" s="10"/>
    </row>
    <row r="500" spans="2:8" ht="15.75" customHeight="1">
      <c r="B500" s="5"/>
      <c r="C500" s="5"/>
      <c r="D500" s="5"/>
      <c r="E500" s="9"/>
      <c r="H500" s="10"/>
    </row>
    <row r="501" spans="2:8" ht="15.75" customHeight="1">
      <c r="B501" s="5"/>
      <c r="C501" s="5"/>
      <c r="D501" s="5"/>
      <c r="E501" s="9"/>
      <c r="H501" s="10"/>
    </row>
    <row r="502" spans="2:8" ht="15.75" customHeight="1">
      <c r="B502" s="5"/>
      <c r="C502" s="5"/>
      <c r="D502" s="5"/>
      <c r="E502" s="9"/>
      <c r="H502" s="10"/>
    </row>
    <row r="503" spans="2:8" ht="15.75" customHeight="1">
      <c r="B503" s="5"/>
      <c r="C503" s="5"/>
      <c r="D503" s="5"/>
      <c r="E503" s="9"/>
      <c r="H503" s="10"/>
    </row>
    <row r="504" spans="2:8" ht="15.75" customHeight="1">
      <c r="B504" s="5"/>
      <c r="C504" s="5"/>
      <c r="D504" s="5"/>
      <c r="E504" s="9"/>
      <c r="H504" s="10"/>
    </row>
    <row r="505" spans="2:8" ht="15.75" customHeight="1">
      <c r="B505" s="5"/>
      <c r="C505" s="5"/>
      <c r="D505" s="5"/>
      <c r="E505" s="9"/>
      <c r="H505" s="10"/>
    </row>
    <row r="506" spans="2:8" ht="15.75" customHeight="1">
      <c r="B506" s="5"/>
      <c r="C506" s="5"/>
      <c r="D506" s="5"/>
      <c r="E506" s="9"/>
      <c r="H506" s="10"/>
    </row>
    <row r="507" spans="2:8" ht="15.75" customHeight="1">
      <c r="B507" s="5"/>
      <c r="C507" s="5"/>
      <c r="D507" s="5"/>
      <c r="E507" s="9"/>
      <c r="H507" s="10"/>
    </row>
    <row r="508" spans="2:8" ht="15.75" customHeight="1">
      <c r="B508" s="5"/>
      <c r="C508" s="5"/>
      <c r="D508" s="5"/>
      <c r="E508" s="9"/>
      <c r="H508" s="10"/>
    </row>
    <row r="509" spans="2:8" ht="15.75" customHeight="1">
      <c r="B509" s="5"/>
      <c r="C509" s="5"/>
      <c r="D509" s="5"/>
      <c r="E509" s="9"/>
      <c r="H509" s="10"/>
    </row>
    <row r="510" spans="2:8" ht="15.75" customHeight="1">
      <c r="B510" s="5"/>
      <c r="C510" s="5"/>
      <c r="D510" s="5"/>
      <c r="E510" s="9"/>
      <c r="H510" s="10"/>
    </row>
    <row r="511" spans="2:8" ht="15.75" customHeight="1">
      <c r="B511" s="5"/>
      <c r="C511" s="5"/>
      <c r="D511" s="5"/>
      <c r="E511" s="9"/>
      <c r="H511" s="10"/>
    </row>
    <row r="512" spans="2:8" ht="15.75" customHeight="1">
      <c r="B512" s="5"/>
      <c r="C512" s="5"/>
      <c r="D512" s="5"/>
      <c r="E512" s="9"/>
      <c r="H512" s="10"/>
    </row>
    <row r="513" spans="2:8" ht="15.75" customHeight="1">
      <c r="B513" s="5"/>
      <c r="C513" s="5"/>
      <c r="D513" s="5"/>
      <c r="E513" s="9"/>
      <c r="H513" s="10"/>
    </row>
    <row r="514" spans="2:8" ht="15.75" customHeight="1">
      <c r="B514" s="5"/>
      <c r="C514" s="5"/>
      <c r="D514" s="5"/>
      <c r="E514" s="9"/>
      <c r="H514" s="10"/>
    </row>
    <row r="515" spans="2:8" ht="15.75" customHeight="1">
      <c r="B515" s="5"/>
      <c r="C515" s="5"/>
      <c r="D515" s="5"/>
      <c r="E515" s="9"/>
      <c r="H515" s="10"/>
    </row>
    <row r="516" spans="2:8" ht="15.75" customHeight="1">
      <c r="B516" s="5"/>
      <c r="C516" s="5"/>
      <c r="D516" s="5"/>
      <c r="E516" s="9"/>
      <c r="H516" s="10"/>
    </row>
    <row r="517" spans="2:8" ht="15.75" customHeight="1">
      <c r="B517" s="5"/>
      <c r="C517" s="5"/>
      <c r="D517" s="5"/>
      <c r="E517" s="9"/>
      <c r="H517" s="10"/>
    </row>
    <row r="518" spans="2:8" ht="15.75" customHeight="1">
      <c r="B518" s="5"/>
      <c r="C518" s="5"/>
      <c r="D518" s="5"/>
      <c r="E518" s="9"/>
      <c r="H518" s="10"/>
    </row>
    <row r="519" spans="2:8" ht="15.75" customHeight="1">
      <c r="B519" s="5"/>
      <c r="C519" s="5"/>
      <c r="D519" s="5"/>
      <c r="E519" s="9"/>
      <c r="H519" s="10"/>
    </row>
    <row r="520" spans="2:8" ht="15.75" customHeight="1">
      <c r="B520" s="5"/>
      <c r="C520" s="5"/>
      <c r="D520" s="5"/>
      <c r="E520" s="9"/>
      <c r="H520" s="10"/>
    </row>
    <row r="521" spans="2:8" ht="15.75" customHeight="1">
      <c r="B521" s="5"/>
      <c r="C521" s="5"/>
      <c r="D521" s="5"/>
      <c r="E521" s="9"/>
      <c r="H521" s="10"/>
    </row>
    <row r="522" spans="2:8" ht="15.75" customHeight="1">
      <c r="B522" s="5"/>
      <c r="C522" s="5"/>
      <c r="D522" s="5"/>
      <c r="E522" s="9"/>
      <c r="H522" s="10"/>
    </row>
    <row r="523" spans="2:8" ht="15.75" customHeight="1">
      <c r="B523" s="5"/>
      <c r="C523" s="5"/>
      <c r="D523" s="5"/>
      <c r="E523" s="9"/>
      <c r="H523" s="10"/>
    </row>
    <row r="524" spans="2:8" ht="15.75" customHeight="1">
      <c r="B524" s="5"/>
      <c r="C524" s="5"/>
      <c r="D524" s="5"/>
      <c r="E524" s="9"/>
      <c r="H524" s="10"/>
    </row>
    <row r="525" spans="2:8" ht="15.75" customHeight="1">
      <c r="B525" s="5"/>
      <c r="C525" s="5"/>
      <c r="D525" s="5"/>
      <c r="E525" s="9"/>
      <c r="H525" s="10"/>
    </row>
    <row r="526" spans="2:8" ht="15.75" customHeight="1">
      <c r="B526" s="5"/>
      <c r="C526" s="5"/>
      <c r="D526" s="5"/>
      <c r="E526" s="9"/>
      <c r="H526" s="10"/>
    </row>
    <row r="527" spans="2:8" ht="15.75" customHeight="1">
      <c r="B527" s="5"/>
      <c r="C527" s="5"/>
      <c r="D527" s="5"/>
      <c r="E527" s="9"/>
      <c r="H527" s="10"/>
    </row>
    <row r="528" spans="2:8" ht="15.75" customHeight="1">
      <c r="B528" s="5"/>
      <c r="C528" s="5"/>
      <c r="D528" s="5"/>
      <c r="E528" s="9"/>
      <c r="H528" s="10"/>
    </row>
    <row r="529" spans="2:8" ht="15.75" customHeight="1">
      <c r="B529" s="5"/>
      <c r="C529" s="5"/>
      <c r="D529" s="5"/>
      <c r="E529" s="9"/>
      <c r="H529" s="10"/>
    </row>
    <row r="530" spans="2:8" ht="15.75" customHeight="1">
      <c r="B530" s="5"/>
      <c r="C530" s="5"/>
      <c r="D530" s="5"/>
      <c r="E530" s="9"/>
      <c r="H530" s="10"/>
    </row>
    <row r="531" spans="2:8" ht="15.75" customHeight="1">
      <c r="B531" s="5"/>
      <c r="C531" s="5"/>
      <c r="D531" s="5"/>
      <c r="E531" s="9"/>
      <c r="H531" s="10"/>
    </row>
    <row r="532" spans="2:8" ht="15.75" customHeight="1">
      <c r="B532" s="5"/>
      <c r="C532" s="5"/>
      <c r="D532" s="5"/>
      <c r="E532" s="9"/>
      <c r="H532" s="10"/>
    </row>
    <row r="533" spans="2:8" ht="15.75" customHeight="1">
      <c r="B533" s="5"/>
      <c r="C533" s="5"/>
      <c r="D533" s="5"/>
      <c r="E533" s="9"/>
      <c r="H533" s="10"/>
    </row>
    <row r="534" spans="2:8" ht="15.75" customHeight="1">
      <c r="B534" s="5"/>
      <c r="C534" s="5"/>
      <c r="D534" s="5"/>
      <c r="E534" s="9"/>
      <c r="H534" s="10"/>
    </row>
    <row r="535" spans="2:8" ht="15.75" customHeight="1">
      <c r="B535" s="5"/>
      <c r="C535" s="5"/>
      <c r="D535" s="5"/>
      <c r="E535" s="9"/>
      <c r="H535" s="10"/>
    </row>
    <row r="536" spans="2:8" ht="15.75" customHeight="1">
      <c r="B536" s="5"/>
      <c r="C536" s="5"/>
      <c r="D536" s="5"/>
      <c r="E536" s="9"/>
      <c r="H536" s="10"/>
    </row>
    <row r="537" spans="2:8" ht="15.75" customHeight="1">
      <c r="B537" s="5"/>
      <c r="C537" s="5"/>
      <c r="D537" s="5"/>
      <c r="E537" s="9"/>
      <c r="H537" s="10"/>
    </row>
    <row r="538" spans="2:8" ht="15.75" customHeight="1">
      <c r="B538" s="5"/>
      <c r="C538" s="5"/>
      <c r="D538" s="5"/>
      <c r="E538" s="9"/>
      <c r="H538" s="10"/>
    </row>
    <row r="539" spans="2:8" ht="15.75" customHeight="1">
      <c r="B539" s="5"/>
      <c r="C539" s="5"/>
      <c r="D539" s="5"/>
      <c r="E539" s="9"/>
      <c r="H539" s="10"/>
    </row>
    <row r="540" spans="2:8" ht="15.75" customHeight="1">
      <c r="B540" s="5"/>
      <c r="C540" s="5"/>
      <c r="D540" s="5"/>
      <c r="E540" s="9"/>
      <c r="H540" s="10"/>
    </row>
    <row r="541" spans="2:8" ht="15.75" customHeight="1">
      <c r="B541" s="5"/>
      <c r="C541" s="5"/>
      <c r="D541" s="5"/>
      <c r="E541" s="9"/>
      <c r="H541" s="10"/>
    </row>
    <row r="542" spans="2:8" ht="15.75" customHeight="1">
      <c r="B542" s="5"/>
      <c r="C542" s="5"/>
      <c r="D542" s="5"/>
      <c r="E542" s="9"/>
      <c r="H542" s="10"/>
    </row>
    <row r="543" spans="2:8" ht="15.75" customHeight="1">
      <c r="B543" s="5"/>
      <c r="C543" s="5"/>
      <c r="D543" s="5"/>
      <c r="E543" s="9"/>
      <c r="H543" s="10"/>
    </row>
    <row r="544" spans="2:8" ht="15.75" customHeight="1">
      <c r="B544" s="5"/>
      <c r="C544" s="5"/>
      <c r="D544" s="5"/>
      <c r="E544" s="9"/>
      <c r="H544" s="10"/>
    </row>
    <row r="545" spans="2:8" ht="15.75" customHeight="1">
      <c r="B545" s="5"/>
      <c r="C545" s="5"/>
      <c r="D545" s="5"/>
      <c r="E545" s="9"/>
      <c r="H545" s="10"/>
    </row>
    <row r="546" spans="2:8" ht="15.75" customHeight="1">
      <c r="B546" s="5"/>
      <c r="C546" s="5"/>
      <c r="D546" s="5"/>
      <c r="E546" s="9"/>
      <c r="H546" s="10"/>
    </row>
    <row r="547" spans="2:8" ht="15.75" customHeight="1">
      <c r="B547" s="5"/>
      <c r="C547" s="5"/>
      <c r="D547" s="5"/>
      <c r="E547" s="9"/>
      <c r="H547" s="10"/>
    </row>
    <row r="548" spans="2:8" ht="15.75" customHeight="1">
      <c r="B548" s="5"/>
      <c r="C548" s="5"/>
      <c r="D548" s="5"/>
      <c r="E548" s="9"/>
      <c r="H548" s="10"/>
    </row>
    <row r="549" spans="2:8" ht="15.75" customHeight="1">
      <c r="B549" s="5"/>
      <c r="C549" s="5"/>
      <c r="D549" s="5"/>
      <c r="E549" s="9"/>
      <c r="H549" s="10"/>
    </row>
    <row r="550" spans="2:8" ht="15.75" customHeight="1">
      <c r="B550" s="5"/>
      <c r="C550" s="5"/>
      <c r="D550" s="5"/>
      <c r="E550" s="9"/>
      <c r="H550" s="10"/>
    </row>
    <row r="551" spans="2:8" ht="15.75" customHeight="1">
      <c r="B551" s="5"/>
      <c r="C551" s="5"/>
      <c r="D551" s="5"/>
      <c r="E551" s="9"/>
      <c r="H551" s="10"/>
    </row>
    <row r="552" spans="2:8" ht="15.75" customHeight="1">
      <c r="B552" s="5"/>
      <c r="C552" s="5"/>
      <c r="D552" s="5"/>
      <c r="E552" s="9"/>
      <c r="H552" s="10"/>
    </row>
    <row r="553" spans="2:8" ht="15.75" customHeight="1">
      <c r="B553" s="5"/>
      <c r="C553" s="5"/>
      <c r="D553" s="5"/>
      <c r="E553" s="9"/>
      <c r="H553" s="10"/>
    </row>
    <row r="554" spans="2:8" ht="15.75" customHeight="1">
      <c r="B554" s="5"/>
      <c r="C554" s="5"/>
      <c r="D554" s="5"/>
      <c r="E554" s="9"/>
      <c r="H554" s="10"/>
    </row>
    <row r="555" spans="2:8" ht="15.75" customHeight="1">
      <c r="B555" s="5"/>
      <c r="C555" s="5"/>
      <c r="D555" s="5"/>
      <c r="E555" s="9"/>
      <c r="H555" s="10"/>
    </row>
    <row r="556" spans="2:8" ht="15.75" customHeight="1">
      <c r="B556" s="5"/>
      <c r="C556" s="5"/>
      <c r="D556" s="5"/>
      <c r="E556" s="9"/>
      <c r="H556" s="10"/>
    </row>
    <row r="557" spans="2:8" ht="15.75" customHeight="1">
      <c r="B557" s="5"/>
      <c r="C557" s="5"/>
      <c r="D557" s="5"/>
      <c r="E557" s="9"/>
      <c r="H557" s="10"/>
    </row>
    <row r="558" spans="2:8" ht="15.75" customHeight="1">
      <c r="B558" s="5"/>
      <c r="C558" s="5"/>
      <c r="D558" s="5"/>
      <c r="E558" s="9"/>
      <c r="H558" s="10"/>
    </row>
    <row r="559" spans="2:8" ht="15.75" customHeight="1">
      <c r="B559" s="5"/>
      <c r="C559" s="5"/>
      <c r="D559" s="5"/>
      <c r="E559" s="9"/>
      <c r="H559" s="10"/>
    </row>
    <row r="560" spans="2:8" ht="15.75" customHeight="1">
      <c r="B560" s="5"/>
      <c r="C560" s="5"/>
      <c r="D560" s="5"/>
      <c r="E560" s="9"/>
      <c r="H560" s="10"/>
    </row>
    <row r="561" spans="2:8" ht="15.75" customHeight="1">
      <c r="B561" s="5"/>
      <c r="C561" s="5"/>
      <c r="D561" s="5"/>
      <c r="E561" s="9"/>
      <c r="H561" s="10"/>
    </row>
    <row r="562" spans="2:8" ht="15.75" customHeight="1">
      <c r="B562" s="5"/>
      <c r="C562" s="5"/>
      <c r="D562" s="5"/>
      <c r="E562" s="9"/>
      <c r="H562" s="10"/>
    </row>
    <row r="563" spans="2:8" ht="15.75" customHeight="1">
      <c r="B563" s="5"/>
      <c r="C563" s="5"/>
      <c r="D563" s="5"/>
      <c r="E563" s="9"/>
      <c r="H563" s="10"/>
    </row>
    <row r="564" spans="2:8" ht="15.75" customHeight="1">
      <c r="B564" s="5"/>
      <c r="C564" s="5"/>
      <c r="D564" s="5"/>
      <c r="E564" s="9"/>
      <c r="H564" s="10"/>
    </row>
    <row r="565" spans="2:8" ht="15.75" customHeight="1">
      <c r="B565" s="5"/>
      <c r="C565" s="5"/>
      <c r="D565" s="5"/>
      <c r="E565" s="9"/>
      <c r="H565" s="10"/>
    </row>
    <row r="566" spans="2:8" ht="15.75" customHeight="1">
      <c r="B566" s="5"/>
      <c r="C566" s="5"/>
      <c r="D566" s="5"/>
      <c r="E566" s="9"/>
      <c r="H566" s="10"/>
    </row>
    <row r="567" spans="2:8" ht="15.75" customHeight="1">
      <c r="B567" s="5"/>
      <c r="C567" s="5"/>
      <c r="D567" s="5"/>
      <c r="E567" s="9"/>
      <c r="H567" s="10"/>
    </row>
    <row r="568" spans="2:8" ht="15.75" customHeight="1">
      <c r="B568" s="5"/>
      <c r="C568" s="5"/>
      <c r="D568" s="5"/>
      <c r="E568" s="9"/>
      <c r="H568" s="10"/>
    </row>
    <row r="569" spans="2:8" ht="15.75" customHeight="1">
      <c r="B569" s="5"/>
      <c r="C569" s="5"/>
      <c r="D569" s="5"/>
      <c r="E569" s="9"/>
      <c r="H569" s="10"/>
    </row>
    <row r="570" spans="2:8" ht="15.75" customHeight="1">
      <c r="B570" s="5"/>
      <c r="C570" s="5"/>
      <c r="D570" s="5"/>
      <c r="E570" s="9"/>
      <c r="H570" s="10"/>
    </row>
    <row r="571" spans="2:8" ht="15.75" customHeight="1">
      <c r="B571" s="5"/>
      <c r="C571" s="5"/>
      <c r="D571" s="5"/>
      <c r="E571" s="9"/>
      <c r="H571" s="10"/>
    </row>
    <row r="572" spans="2:8" ht="15.75" customHeight="1">
      <c r="B572" s="5"/>
      <c r="C572" s="5"/>
      <c r="D572" s="5"/>
      <c r="E572" s="9"/>
      <c r="H572" s="10"/>
    </row>
    <row r="573" spans="2:8" ht="15.75" customHeight="1">
      <c r="B573" s="5"/>
      <c r="C573" s="5"/>
      <c r="D573" s="5"/>
      <c r="E573" s="9"/>
      <c r="H573" s="10"/>
    </row>
    <row r="574" spans="2:8" ht="15.75" customHeight="1">
      <c r="B574" s="5"/>
      <c r="C574" s="5"/>
      <c r="D574" s="5"/>
      <c r="E574" s="9"/>
      <c r="H574" s="10"/>
    </row>
    <row r="575" spans="2:8" ht="15.75" customHeight="1">
      <c r="B575" s="5"/>
      <c r="C575" s="5"/>
      <c r="D575" s="5"/>
      <c r="E575" s="9"/>
      <c r="H575" s="10"/>
    </row>
    <row r="576" spans="2:8" ht="15.75" customHeight="1">
      <c r="B576" s="5"/>
      <c r="C576" s="5"/>
      <c r="D576" s="5"/>
      <c r="E576" s="9"/>
      <c r="H576" s="10"/>
    </row>
    <row r="577" spans="2:8" ht="15.75" customHeight="1">
      <c r="B577" s="5"/>
      <c r="C577" s="5"/>
      <c r="D577" s="5"/>
      <c r="E577" s="9"/>
      <c r="H577" s="10"/>
    </row>
    <row r="578" spans="2:8" ht="15.75" customHeight="1">
      <c r="B578" s="5"/>
      <c r="C578" s="5"/>
      <c r="D578" s="5"/>
      <c r="E578" s="9"/>
      <c r="H578" s="10"/>
    </row>
    <row r="579" spans="2:8" ht="15.75" customHeight="1">
      <c r="B579" s="5"/>
      <c r="C579" s="5"/>
      <c r="D579" s="5"/>
      <c r="E579" s="9"/>
      <c r="H579" s="10"/>
    </row>
    <row r="580" spans="2:8" ht="15.75" customHeight="1">
      <c r="B580" s="5"/>
      <c r="C580" s="5"/>
      <c r="D580" s="5"/>
      <c r="E580" s="9"/>
      <c r="H580" s="10"/>
    </row>
    <row r="581" spans="2:8" ht="15.75" customHeight="1">
      <c r="B581" s="5"/>
      <c r="C581" s="5"/>
      <c r="D581" s="5"/>
      <c r="E581" s="9"/>
      <c r="H581" s="10"/>
    </row>
    <row r="582" spans="2:8" ht="15.75" customHeight="1">
      <c r="B582" s="5"/>
      <c r="C582" s="5"/>
      <c r="D582" s="5"/>
      <c r="E582" s="9"/>
      <c r="H582" s="10"/>
    </row>
    <row r="583" spans="2:8" ht="15.75" customHeight="1">
      <c r="B583" s="5"/>
      <c r="C583" s="5"/>
      <c r="D583" s="5"/>
      <c r="E583" s="9"/>
      <c r="H583" s="10"/>
    </row>
    <row r="584" spans="2:8" ht="15.75" customHeight="1">
      <c r="B584" s="5"/>
      <c r="C584" s="5"/>
      <c r="D584" s="5"/>
      <c r="E584" s="9"/>
      <c r="H584" s="10"/>
    </row>
    <row r="585" spans="2:8" ht="15.75" customHeight="1">
      <c r="B585" s="5"/>
      <c r="C585" s="5"/>
      <c r="D585" s="5"/>
      <c r="E585" s="9"/>
      <c r="H585" s="10"/>
    </row>
    <row r="586" spans="2:8" ht="15.75" customHeight="1">
      <c r="B586" s="5"/>
      <c r="C586" s="5"/>
      <c r="D586" s="5"/>
      <c r="E586" s="9"/>
      <c r="H586" s="10"/>
    </row>
    <row r="587" spans="2:8" ht="15.75" customHeight="1">
      <c r="B587" s="5"/>
      <c r="C587" s="5"/>
      <c r="D587" s="5"/>
      <c r="E587" s="9"/>
      <c r="H587" s="10"/>
    </row>
    <row r="588" spans="2:8" ht="15.75" customHeight="1">
      <c r="B588" s="5"/>
      <c r="C588" s="5"/>
      <c r="D588" s="5"/>
      <c r="E588" s="9"/>
      <c r="H588" s="10"/>
    </row>
    <row r="589" spans="2:8" ht="15.75" customHeight="1">
      <c r="B589" s="5"/>
      <c r="C589" s="5"/>
      <c r="D589" s="5"/>
      <c r="E589" s="9"/>
      <c r="H589" s="10"/>
    </row>
    <row r="590" spans="2:8" ht="15.75" customHeight="1">
      <c r="B590" s="5"/>
      <c r="C590" s="5"/>
      <c r="D590" s="5"/>
      <c r="E590" s="9"/>
      <c r="H590" s="10"/>
    </row>
    <row r="591" spans="2:8" ht="15.75" customHeight="1">
      <c r="B591" s="5"/>
      <c r="C591" s="5"/>
      <c r="D591" s="5"/>
      <c r="E591" s="9"/>
      <c r="H591" s="10"/>
    </row>
    <row r="592" spans="2:8" ht="15.75" customHeight="1">
      <c r="B592" s="5"/>
      <c r="C592" s="5"/>
      <c r="D592" s="5"/>
      <c r="E592" s="9"/>
      <c r="H592" s="10"/>
    </row>
    <row r="593" spans="2:8" ht="15.75" customHeight="1">
      <c r="B593" s="5"/>
      <c r="C593" s="5"/>
      <c r="D593" s="5"/>
      <c r="E593" s="9"/>
      <c r="H593" s="10"/>
    </row>
    <row r="594" spans="2:8" ht="15.75" customHeight="1">
      <c r="B594" s="5"/>
      <c r="C594" s="5"/>
      <c r="D594" s="5"/>
      <c r="E594" s="9"/>
      <c r="H594" s="10"/>
    </row>
    <row r="595" spans="2:8" ht="15.75" customHeight="1">
      <c r="B595" s="5"/>
      <c r="C595" s="5"/>
      <c r="D595" s="5"/>
      <c r="E595" s="9"/>
      <c r="H595" s="10"/>
    </row>
    <row r="596" spans="2:8" ht="15.75" customHeight="1">
      <c r="B596" s="5"/>
      <c r="C596" s="5"/>
      <c r="D596" s="5"/>
      <c r="E596" s="9"/>
      <c r="H596" s="10"/>
    </row>
    <row r="597" spans="2:8" ht="15.75" customHeight="1">
      <c r="B597" s="5"/>
      <c r="C597" s="5"/>
      <c r="D597" s="5"/>
      <c r="E597" s="9"/>
      <c r="H597" s="10"/>
    </row>
    <row r="598" spans="2:8" ht="15.75" customHeight="1">
      <c r="B598" s="5"/>
      <c r="C598" s="5"/>
      <c r="D598" s="5"/>
      <c r="E598" s="9"/>
      <c r="H598" s="10"/>
    </row>
    <row r="599" spans="2:8" ht="15.75" customHeight="1">
      <c r="B599" s="5"/>
      <c r="C599" s="5"/>
      <c r="D599" s="5"/>
      <c r="E599" s="9"/>
      <c r="H599" s="10"/>
    </row>
    <row r="600" spans="2:8" ht="15.75" customHeight="1">
      <c r="B600" s="5"/>
      <c r="C600" s="5"/>
      <c r="D600" s="5"/>
      <c r="E600" s="9"/>
      <c r="H600" s="10"/>
    </row>
    <row r="601" spans="2:8" ht="15.75" customHeight="1">
      <c r="B601" s="5"/>
      <c r="C601" s="5"/>
      <c r="D601" s="5"/>
      <c r="E601" s="9"/>
      <c r="H601" s="10"/>
    </row>
    <row r="602" spans="2:8" ht="15.75" customHeight="1">
      <c r="B602" s="5"/>
      <c r="C602" s="5"/>
      <c r="D602" s="5"/>
      <c r="E602" s="9"/>
      <c r="H602" s="10"/>
    </row>
    <row r="603" spans="2:8" ht="15.75" customHeight="1">
      <c r="B603" s="5"/>
      <c r="C603" s="5"/>
      <c r="D603" s="5"/>
      <c r="E603" s="9"/>
      <c r="H603" s="10"/>
    </row>
    <row r="604" spans="2:8" ht="15.75" customHeight="1">
      <c r="B604" s="5"/>
      <c r="C604" s="5"/>
      <c r="D604" s="5"/>
      <c r="E604" s="9"/>
      <c r="H604" s="10"/>
    </row>
    <row r="605" spans="2:8" ht="15.75" customHeight="1">
      <c r="B605" s="5"/>
      <c r="C605" s="5"/>
      <c r="D605" s="5"/>
      <c r="E605" s="9"/>
      <c r="H605" s="10"/>
    </row>
    <row r="606" spans="2:8" ht="15.75" customHeight="1">
      <c r="B606" s="5"/>
      <c r="C606" s="5"/>
      <c r="D606" s="5"/>
      <c r="E606" s="9"/>
      <c r="H606" s="10"/>
    </row>
    <row r="607" spans="2:8" ht="15.75" customHeight="1">
      <c r="B607" s="5"/>
      <c r="C607" s="5"/>
      <c r="D607" s="5"/>
      <c r="E607" s="9"/>
      <c r="H607" s="10"/>
    </row>
    <row r="608" spans="2:8" ht="15.75" customHeight="1">
      <c r="B608" s="5"/>
      <c r="C608" s="5"/>
      <c r="D608" s="5"/>
      <c r="E608" s="9"/>
      <c r="H608" s="10"/>
    </row>
    <row r="609" spans="2:8" ht="15.75" customHeight="1">
      <c r="B609" s="5"/>
      <c r="C609" s="5"/>
      <c r="D609" s="5"/>
      <c r="E609" s="9"/>
      <c r="H609" s="10"/>
    </row>
    <row r="610" spans="2:8" ht="15.75" customHeight="1">
      <c r="B610" s="5"/>
      <c r="C610" s="5"/>
      <c r="D610" s="5"/>
      <c r="E610" s="9"/>
      <c r="H610" s="10"/>
    </row>
    <row r="611" spans="2:8" ht="15.75" customHeight="1">
      <c r="B611" s="5"/>
      <c r="C611" s="5"/>
      <c r="D611" s="5"/>
      <c r="E611" s="9"/>
      <c r="H611" s="10"/>
    </row>
    <row r="612" spans="2:8" ht="15.75" customHeight="1">
      <c r="B612" s="5"/>
      <c r="C612" s="5"/>
      <c r="D612" s="5"/>
      <c r="E612" s="9"/>
      <c r="H612" s="10"/>
    </row>
    <row r="613" spans="2:8" ht="15.75" customHeight="1">
      <c r="B613" s="5"/>
      <c r="C613" s="5"/>
      <c r="D613" s="5"/>
      <c r="E613" s="9"/>
      <c r="H613" s="10"/>
    </row>
    <row r="614" spans="2:8" ht="15.75" customHeight="1">
      <c r="B614" s="5"/>
      <c r="C614" s="5"/>
      <c r="D614" s="5"/>
      <c r="E614" s="9"/>
      <c r="H614" s="10"/>
    </row>
    <row r="615" spans="2:8" ht="15.75" customHeight="1">
      <c r="B615" s="5"/>
      <c r="C615" s="5"/>
      <c r="D615" s="5"/>
      <c r="E615" s="9"/>
      <c r="H615" s="10"/>
    </row>
    <row r="616" spans="2:8" ht="15.75" customHeight="1">
      <c r="B616" s="5"/>
      <c r="C616" s="5"/>
      <c r="D616" s="5"/>
      <c r="E616" s="9"/>
      <c r="H616" s="10"/>
    </row>
    <row r="617" spans="2:8" ht="15.75" customHeight="1">
      <c r="B617" s="5"/>
      <c r="C617" s="5"/>
      <c r="D617" s="5"/>
      <c r="E617" s="9"/>
      <c r="H617" s="10"/>
    </row>
    <row r="618" spans="2:8" ht="15.75" customHeight="1">
      <c r="B618" s="5"/>
      <c r="C618" s="5"/>
      <c r="D618" s="5"/>
      <c r="E618" s="9"/>
      <c r="H618" s="10"/>
    </row>
    <row r="619" spans="2:8" ht="15.75" customHeight="1">
      <c r="B619" s="5"/>
      <c r="C619" s="5"/>
      <c r="D619" s="5"/>
      <c r="E619" s="9"/>
      <c r="H619" s="10"/>
    </row>
    <row r="620" spans="2:8" ht="15.75" customHeight="1">
      <c r="B620" s="5"/>
      <c r="C620" s="5"/>
      <c r="D620" s="5"/>
      <c r="E620" s="9"/>
      <c r="H620" s="10"/>
    </row>
    <row r="621" spans="2:8" ht="15.75" customHeight="1">
      <c r="B621" s="5"/>
      <c r="C621" s="5"/>
      <c r="D621" s="5"/>
      <c r="E621" s="9"/>
      <c r="H621" s="10"/>
    </row>
    <row r="622" spans="2:8" ht="15.75" customHeight="1">
      <c r="B622" s="5"/>
      <c r="C622" s="5"/>
      <c r="D622" s="5"/>
      <c r="E622" s="9"/>
      <c r="H622" s="10"/>
    </row>
    <row r="623" spans="2:8" ht="15.75" customHeight="1">
      <c r="B623" s="5"/>
      <c r="C623" s="5"/>
      <c r="D623" s="5"/>
      <c r="E623" s="9"/>
      <c r="H623" s="10"/>
    </row>
    <row r="624" spans="2:8" ht="15.75" customHeight="1">
      <c r="B624" s="5"/>
      <c r="C624" s="5"/>
      <c r="D624" s="5"/>
      <c r="E624" s="9"/>
      <c r="H624" s="10"/>
    </row>
    <row r="625" spans="2:8" ht="15.75" customHeight="1">
      <c r="B625" s="5"/>
      <c r="C625" s="5"/>
      <c r="D625" s="5"/>
      <c r="E625" s="9"/>
      <c r="H625" s="10"/>
    </row>
    <row r="626" spans="2:8" ht="15.75" customHeight="1">
      <c r="B626" s="5"/>
      <c r="C626" s="5"/>
      <c r="D626" s="5"/>
      <c r="E626" s="9"/>
      <c r="H626" s="10"/>
    </row>
    <row r="627" spans="2:8" ht="15.75" customHeight="1">
      <c r="B627" s="5"/>
      <c r="C627" s="5"/>
      <c r="D627" s="5"/>
      <c r="E627" s="9"/>
      <c r="H627" s="10"/>
    </row>
    <row r="628" spans="2:8" ht="15.75" customHeight="1">
      <c r="B628" s="5"/>
      <c r="C628" s="5"/>
      <c r="D628" s="5"/>
      <c r="E628" s="9"/>
      <c r="H628" s="10"/>
    </row>
    <row r="629" spans="2:8" ht="15.75" customHeight="1">
      <c r="B629" s="5"/>
      <c r="C629" s="5"/>
      <c r="D629" s="5"/>
      <c r="E629" s="9"/>
      <c r="H629" s="10"/>
    </row>
    <row r="630" spans="2:8" ht="15.75" customHeight="1">
      <c r="B630" s="5"/>
      <c r="C630" s="5"/>
      <c r="D630" s="5"/>
      <c r="E630" s="9"/>
      <c r="H630" s="10"/>
    </row>
    <row r="631" spans="2:8" ht="15.75" customHeight="1">
      <c r="B631" s="5"/>
      <c r="C631" s="5"/>
      <c r="D631" s="5"/>
      <c r="E631" s="9"/>
      <c r="H631" s="10"/>
    </row>
    <row r="632" spans="2:8" ht="15.75" customHeight="1">
      <c r="B632" s="5"/>
      <c r="C632" s="5"/>
      <c r="D632" s="5"/>
      <c r="E632" s="9"/>
      <c r="H632" s="10"/>
    </row>
    <row r="633" spans="2:8" ht="15.75" customHeight="1">
      <c r="B633" s="5"/>
      <c r="C633" s="5"/>
      <c r="D633" s="5"/>
      <c r="E633" s="9"/>
      <c r="H633" s="10"/>
    </row>
    <row r="634" spans="2:8" ht="15.75" customHeight="1">
      <c r="B634" s="5"/>
      <c r="C634" s="5"/>
      <c r="D634" s="5"/>
      <c r="E634" s="9"/>
      <c r="H634" s="10"/>
    </row>
    <row r="635" spans="2:8" ht="15.75" customHeight="1">
      <c r="B635" s="5"/>
      <c r="C635" s="5"/>
      <c r="D635" s="5"/>
      <c r="E635" s="9"/>
      <c r="H635" s="10"/>
    </row>
    <row r="636" spans="2:8" ht="15.75" customHeight="1">
      <c r="B636" s="5"/>
      <c r="C636" s="5"/>
      <c r="D636" s="5"/>
      <c r="E636" s="9"/>
      <c r="H636" s="10"/>
    </row>
    <row r="637" spans="2:8" ht="15.75" customHeight="1">
      <c r="B637" s="5"/>
      <c r="C637" s="5"/>
      <c r="D637" s="5"/>
      <c r="E637" s="9"/>
      <c r="H637" s="10"/>
    </row>
    <row r="638" spans="2:8" ht="15.75" customHeight="1">
      <c r="B638" s="5"/>
      <c r="C638" s="5"/>
      <c r="D638" s="5"/>
      <c r="E638" s="9"/>
      <c r="H638" s="10"/>
    </row>
    <row r="639" spans="2:8" ht="15.75" customHeight="1">
      <c r="B639" s="5"/>
      <c r="C639" s="5"/>
      <c r="D639" s="5"/>
      <c r="E639" s="9"/>
      <c r="H639" s="10"/>
    </row>
    <row r="640" spans="2:8" ht="15.75" customHeight="1">
      <c r="B640" s="5"/>
      <c r="C640" s="5"/>
      <c r="D640" s="5"/>
      <c r="E640" s="9"/>
      <c r="H640" s="10"/>
    </row>
    <row r="641" spans="2:8" ht="15.75" customHeight="1">
      <c r="B641" s="5"/>
      <c r="C641" s="5"/>
      <c r="D641" s="5"/>
      <c r="E641" s="9"/>
      <c r="H641" s="10"/>
    </row>
    <row r="642" spans="2:8" ht="15.75" customHeight="1">
      <c r="B642" s="5"/>
      <c r="C642" s="5"/>
      <c r="D642" s="5"/>
      <c r="E642" s="9"/>
      <c r="H642" s="10"/>
    </row>
    <row r="643" spans="2:8" ht="15.75" customHeight="1">
      <c r="B643" s="5"/>
      <c r="C643" s="5"/>
      <c r="D643" s="5"/>
      <c r="E643" s="9"/>
      <c r="H643" s="10"/>
    </row>
    <row r="644" spans="2:8" ht="15.75" customHeight="1">
      <c r="B644" s="5"/>
      <c r="C644" s="5"/>
      <c r="D644" s="5"/>
      <c r="E644" s="9"/>
      <c r="H644" s="10"/>
    </row>
    <row r="645" spans="2:8" ht="15.75" customHeight="1">
      <c r="B645" s="5"/>
      <c r="C645" s="5"/>
      <c r="D645" s="5"/>
      <c r="E645" s="9"/>
      <c r="H645" s="10"/>
    </row>
    <row r="646" spans="2:8" ht="15.75" customHeight="1">
      <c r="B646" s="5"/>
      <c r="C646" s="5"/>
      <c r="D646" s="5"/>
      <c r="E646" s="9"/>
      <c r="H646" s="10"/>
    </row>
    <row r="647" spans="2:8" ht="15.75" customHeight="1">
      <c r="B647" s="5"/>
      <c r="C647" s="5"/>
      <c r="D647" s="5"/>
      <c r="E647" s="9"/>
      <c r="H647" s="10"/>
    </row>
    <row r="648" spans="2:8" ht="15.75" customHeight="1">
      <c r="B648" s="5"/>
      <c r="C648" s="5"/>
      <c r="D648" s="5"/>
      <c r="E648" s="9"/>
      <c r="H648" s="10"/>
    </row>
    <row r="649" spans="2:8" ht="15.75" customHeight="1">
      <c r="B649" s="5"/>
      <c r="C649" s="5"/>
      <c r="D649" s="5"/>
      <c r="E649" s="9"/>
      <c r="H649" s="10"/>
    </row>
    <row r="650" spans="2:8" ht="15.75" customHeight="1">
      <c r="B650" s="5"/>
      <c r="C650" s="5"/>
      <c r="D650" s="5"/>
      <c r="E650" s="9"/>
      <c r="H650" s="10"/>
    </row>
    <row r="651" spans="2:8" ht="15.75" customHeight="1">
      <c r="B651" s="5"/>
      <c r="C651" s="5"/>
      <c r="D651" s="5"/>
      <c r="E651" s="9"/>
      <c r="H651" s="10"/>
    </row>
    <row r="652" spans="2:8" ht="15.75" customHeight="1">
      <c r="B652" s="5"/>
      <c r="C652" s="5"/>
      <c r="D652" s="5"/>
      <c r="E652" s="9"/>
      <c r="H652" s="10"/>
    </row>
    <row r="653" spans="2:8" ht="15.75" customHeight="1">
      <c r="B653" s="5"/>
      <c r="C653" s="5"/>
      <c r="D653" s="5"/>
      <c r="E653" s="9"/>
      <c r="H653" s="10"/>
    </row>
    <row r="654" spans="2:8" ht="15.75" customHeight="1">
      <c r="B654" s="5"/>
      <c r="C654" s="5"/>
      <c r="D654" s="5"/>
      <c r="E654" s="9"/>
      <c r="H654" s="10"/>
    </row>
    <row r="655" spans="2:8" ht="15.75" customHeight="1">
      <c r="B655" s="5"/>
      <c r="C655" s="5"/>
      <c r="D655" s="5"/>
      <c r="E655" s="9"/>
      <c r="H655" s="10"/>
    </row>
    <row r="656" spans="2:8" ht="15.75" customHeight="1">
      <c r="B656" s="5"/>
      <c r="C656" s="5"/>
      <c r="D656" s="5"/>
      <c r="E656" s="9"/>
      <c r="H656" s="10"/>
    </row>
    <row r="657" spans="2:8" ht="15.75" customHeight="1">
      <c r="B657" s="5"/>
      <c r="C657" s="5"/>
      <c r="D657" s="5"/>
      <c r="E657" s="9"/>
      <c r="H657" s="10"/>
    </row>
    <row r="658" spans="2:8" ht="15.75" customHeight="1">
      <c r="B658" s="5"/>
      <c r="C658" s="5"/>
      <c r="D658" s="5"/>
      <c r="E658" s="9"/>
      <c r="H658" s="10"/>
    </row>
    <row r="659" spans="2:8" ht="15.75" customHeight="1">
      <c r="B659" s="5"/>
      <c r="C659" s="5"/>
      <c r="D659" s="5"/>
      <c r="E659" s="9"/>
      <c r="H659" s="10"/>
    </row>
    <row r="660" spans="2:8" ht="15.75" customHeight="1">
      <c r="B660" s="5"/>
      <c r="C660" s="5"/>
      <c r="D660" s="5"/>
      <c r="E660" s="9"/>
      <c r="H660" s="10"/>
    </row>
    <row r="661" spans="2:8" ht="15.75" customHeight="1">
      <c r="B661" s="5"/>
      <c r="C661" s="5"/>
      <c r="D661" s="5"/>
      <c r="E661" s="9"/>
      <c r="H661" s="10"/>
    </row>
    <row r="662" spans="2:8" ht="15.75" customHeight="1">
      <c r="B662" s="5"/>
      <c r="C662" s="5"/>
      <c r="D662" s="5"/>
      <c r="E662" s="9"/>
      <c r="H662" s="10"/>
    </row>
    <row r="663" spans="2:8" ht="15.75" customHeight="1">
      <c r="B663" s="5"/>
      <c r="C663" s="5"/>
      <c r="D663" s="5"/>
      <c r="E663" s="9"/>
      <c r="H663" s="10"/>
    </row>
    <row r="664" spans="2:8" ht="15.75" customHeight="1">
      <c r="B664" s="5"/>
      <c r="C664" s="5"/>
      <c r="D664" s="5"/>
      <c r="E664" s="9"/>
      <c r="H664" s="10"/>
    </row>
    <row r="665" spans="2:8" ht="15.75" customHeight="1">
      <c r="B665" s="5"/>
      <c r="C665" s="5"/>
      <c r="D665" s="5"/>
      <c r="E665" s="9"/>
      <c r="H665" s="10"/>
    </row>
    <row r="666" spans="2:8" ht="15.75" customHeight="1">
      <c r="B666" s="5"/>
      <c r="C666" s="5"/>
      <c r="D666" s="5"/>
      <c r="E666" s="9"/>
      <c r="H666" s="10"/>
    </row>
    <row r="667" spans="2:8" ht="15.75" customHeight="1">
      <c r="B667" s="5"/>
      <c r="C667" s="5"/>
      <c r="D667" s="5"/>
      <c r="E667" s="9"/>
      <c r="H667" s="10"/>
    </row>
    <row r="668" spans="2:8" ht="15.75" customHeight="1">
      <c r="B668" s="5"/>
      <c r="C668" s="5"/>
      <c r="D668" s="5"/>
      <c r="E668" s="9"/>
      <c r="H668" s="10"/>
    </row>
    <row r="669" spans="2:8" ht="15.75" customHeight="1">
      <c r="B669" s="5"/>
      <c r="C669" s="5"/>
      <c r="D669" s="5"/>
      <c r="E669" s="9"/>
      <c r="H669" s="10"/>
    </row>
    <row r="670" spans="2:8" ht="15.75" customHeight="1">
      <c r="B670" s="5"/>
      <c r="C670" s="5"/>
      <c r="D670" s="5"/>
      <c r="E670" s="9"/>
      <c r="H670" s="10"/>
    </row>
    <row r="671" spans="2:8" ht="15.75" customHeight="1">
      <c r="B671" s="5"/>
      <c r="C671" s="5"/>
      <c r="D671" s="5"/>
      <c r="E671" s="9"/>
      <c r="H671" s="10"/>
    </row>
    <row r="672" spans="2:8" ht="15.75" customHeight="1">
      <c r="B672" s="5"/>
      <c r="C672" s="5"/>
      <c r="D672" s="5"/>
      <c r="E672" s="9"/>
      <c r="H672" s="10"/>
    </row>
    <row r="673" spans="2:8" ht="15.75" customHeight="1">
      <c r="B673" s="5"/>
      <c r="C673" s="5"/>
      <c r="D673" s="5"/>
      <c r="E673" s="9"/>
      <c r="H673" s="10"/>
    </row>
    <row r="674" spans="2:8" ht="15.75" customHeight="1">
      <c r="B674" s="5"/>
      <c r="C674" s="5"/>
      <c r="D674" s="5"/>
      <c r="E674" s="9"/>
      <c r="H674" s="10"/>
    </row>
    <row r="675" spans="2:8" ht="15.75" customHeight="1">
      <c r="B675" s="5"/>
      <c r="C675" s="5"/>
      <c r="D675" s="5"/>
      <c r="E675" s="9"/>
      <c r="H675" s="10"/>
    </row>
    <row r="676" spans="2:8" ht="15.75" customHeight="1">
      <c r="B676" s="5"/>
      <c r="C676" s="5"/>
      <c r="D676" s="5"/>
      <c r="E676" s="9"/>
      <c r="H676" s="10"/>
    </row>
    <row r="677" spans="2:8" ht="15.75" customHeight="1">
      <c r="B677" s="5"/>
      <c r="C677" s="5"/>
      <c r="D677" s="5"/>
      <c r="E677" s="9"/>
      <c r="H677" s="10"/>
    </row>
    <row r="678" spans="2:8" ht="15.75" customHeight="1">
      <c r="B678" s="5"/>
      <c r="C678" s="5"/>
      <c r="D678" s="5"/>
      <c r="E678" s="9"/>
      <c r="H678" s="10"/>
    </row>
    <row r="679" spans="2:8" ht="15.75" customHeight="1">
      <c r="B679" s="5"/>
      <c r="C679" s="5"/>
      <c r="D679" s="5"/>
      <c r="E679" s="9"/>
      <c r="H679" s="10"/>
    </row>
    <row r="680" spans="2:8" ht="15.75" customHeight="1">
      <c r="B680" s="5"/>
      <c r="C680" s="5"/>
      <c r="D680" s="5"/>
      <c r="E680" s="9"/>
      <c r="H680" s="10"/>
    </row>
    <row r="681" spans="2:8" ht="15.75" customHeight="1">
      <c r="B681" s="5"/>
      <c r="C681" s="5"/>
      <c r="D681" s="5"/>
      <c r="E681" s="9"/>
      <c r="H681" s="10"/>
    </row>
    <row r="682" spans="2:8" ht="15.75" customHeight="1">
      <c r="B682" s="5"/>
      <c r="C682" s="5"/>
      <c r="D682" s="5"/>
      <c r="E682" s="9"/>
      <c r="H682" s="10"/>
    </row>
    <row r="683" spans="2:8" ht="15.75" customHeight="1">
      <c r="B683" s="5"/>
      <c r="C683" s="5"/>
      <c r="D683" s="5"/>
      <c r="E683" s="9"/>
      <c r="H683" s="10"/>
    </row>
    <row r="684" spans="2:8" ht="15.75" customHeight="1">
      <c r="B684" s="5"/>
      <c r="C684" s="5"/>
      <c r="D684" s="5"/>
      <c r="E684" s="9"/>
      <c r="H684" s="10"/>
    </row>
    <row r="685" spans="2:8" ht="15.75" customHeight="1">
      <c r="B685" s="5"/>
      <c r="C685" s="5"/>
      <c r="D685" s="5"/>
      <c r="E685" s="9"/>
      <c r="H685" s="10"/>
    </row>
    <row r="686" spans="2:8" ht="15.75" customHeight="1">
      <c r="B686" s="5"/>
      <c r="C686" s="5"/>
      <c r="D686" s="5"/>
      <c r="E686" s="9"/>
      <c r="H686" s="10"/>
    </row>
    <row r="687" spans="2:8" ht="15.75" customHeight="1">
      <c r="B687" s="5"/>
      <c r="C687" s="5"/>
      <c r="D687" s="5"/>
      <c r="E687" s="9"/>
      <c r="H687" s="10"/>
    </row>
    <row r="688" spans="2:8" ht="15.75" customHeight="1">
      <c r="B688" s="5"/>
      <c r="C688" s="5"/>
      <c r="D688" s="5"/>
      <c r="E688" s="9"/>
      <c r="H688" s="10"/>
    </row>
    <row r="689" spans="2:8" ht="15.75" customHeight="1">
      <c r="B689" s="5"/>
      <c r="C689" s="5"/>
      <c r="D689" s="5"/>
      <c r="E689" s="9"/>
      <c r="H689" s="10"/>
    </row>
    <row r="690" spans="2:8" ht="15.75" customHeight="1">
      <c r="B690" s="5"/>
      <c r="C690" s="5"/>
      <c r="D690" s="5"/>
      <c r="E690" s="9"/>
      <c r="H690" s="10"/>
    </row>
    <row r="691" spans="2:8" ht="15.75" customHeight="1">
      <c r="B691" s="5"/>
      <c r="C691" s="5"/>
      <c r="D691" s="5"/>
      <c r="E691" s="9"/>
      <c r="H691" s="10"/>
    </row>
    <row r="692" spans="2:8" ht="15.75" customHeight="1">
      <c r="B692" s="5"/>
      <c r="C692" s="5"/>
      <c r="D692" s="5"/>
      <c r="E692" s="9"/>
      <c r="H692" s="10"/>
    </row>
    <row r="693" spans="2:8" ht="15.75" customHeight="1">
      <c r="B693" s="5"/>
      <c r="C693" s="5"/>
      <c r="D693" s="5"/>
      <c r="E693" s="9"/>
      <c r="H693" s="10"/>
    </row>
    <row r="694" spans="2:8" ht="15.75" customHeight="1">
      <c r="B694" s="5"/>
      <c r="C694" s="5"/>
      <c r="D694" s="5"/>
      <c r="E694" s="9"/>
      <c r="H694" s="10"/>
    </row>
    <row r="695" spans="2:8" ht="15.75" customHeight="1">
      <c r="B695" s="5"/>
      <c r="C695" s="5"/>
      <c r="D695" s="5"/>
      <c r="E695" s="9"/>
      <c r="H695" s="10"/>
    </row>
    <row r="696" spans="2:8" ht="15.75" customHeight="1">
      <c r="B696" s="5"/>
      <c r="C696" s="5"/>
      <c r="D696" s="5"/>
      <c r="E696" s="9"/>
      <c r="H696" s="10"/>
    </row>
    <row r="697" spans="2:8" ht="15.75" customHeight="1">
      <c r="B697" s="5"/>
      <c r="C697" s="5"/>
      <c r="D697" s="5"/>
      <c r="E697" s="9"/>
      <c r="H697" s="10"/>
    </row>
    <row r="698" spans="2:8" ht="15.75" customHeight="1">
      <c r="B698" s="5"/>
      <c r="C698" s="5"/>
      <c r="D698" s="5"/>
      <c r="E698" s="9"/>
      <c r="H698" s="10"/>
    </row>
    <row r="699" spans="2:8" ht="15.75" customHeight="1">
      <c r="B699" s="5"/>
      <c r="C699" s="5"/>
      <c r="D699" s="5"/>
      <c r="E699" s="9"/>
      <c r="H699" s="10"/>
    </row>
    <row r="700" spans="2:8" ht="15.75" customHeight="1">
      <c r="B700" s="5"/>
      <c r="C700" s="5"/>
      <c r="D700" s="5"/>
      <c r="E700" s="9"/>
      <c r="H700" s="10"/>
    </row>
    <row r="701" spans="2:8" ht="15.75" customHeight="1">
      <c r="B701" s="5"/>
      <c r="C701" s="5"/>
      <c r="D701" s="5"/>
      <c r="E701" s="9"/>
      <c r="H701" s="10"/>
    </row>
    <row r="702" spans="2:8" ht="15.75" customHeight="1">
      <c r="B702" s="5"/>
      <c r="C702" s="5"/>
      <c r="D702" s="5"/>
      <c r="E702" s="9"/>
      <c r="H702" s="10"/>
    </row>
    <row r="703" spans="2:8" ht="15.75" customHeight="1">
      <c r="B703" s="5"/>
      <c r="C703" s="5"/>
      <c r="D703" s="5"/>
      <c r="E703" s="9"/>
      <c r="H703" s="10"/>
    </row>
    <row r="704" spans="2:8" ht="15.75" customHeight="1">
      <c r="B704" s="5"/>
      <c r="C704" s="5"/>
      <c r="D704" s="5"/>
      <c r="E704" s="9"/>
      <c r="H704" s="10"/>
    </row>
    <row r="705" spans="2:8" ht="15.75" customHeight="1">
      <c r="B705" s="5"/>
      <c r="C705" s="5"/>
      <c r="D705" s="5"/>
      <c r="E705" s="9"/>
      <c r="H705" s="10"/>
    </row>
    <row r="706" spans="2:8" ht="15.75" customHeight="1">
      <c r="B706" s="5"/>
      <c r="C706" s="5"/>
      <c r="D706" s="5"/>
      <c r="E706" s="9"/>
      <c r="H706" s="10"/>
    </row>
    <row r="707" spans="2:8" ht="15.75" customHeight="1">
      <c r="B707" s="5"/>
      <c r="C707" s="5"/>
      <c r="D707" s="5"/>
      <c r="E707" s="9"/>
      <c r="H707" s="10"/>
    </row>
    <row r="708" spans="2:8" ht="15.75" customHeight="1">
      <c r="B708" s="5"/>
      <c r="C708" s="5"/>
      <c r="D708" s="5"/>
      <c r="E708" s="9"/>
      <c r="H708" s="10"/>
    </row>
    <row r="709" spans="2:8" ht="15.75" customHeight="1">
      <c r="B709" s="5"/>
      <c r="C709" s="5"/>
      <c r="D709" s="5"/>
      <c r="E709" s="9"/>
      <c r="H709" s="10"/>
    </row>
    <row r="710" spans="2:8" ht="15.75" customHeight="1">
      <c r="B710" s="5"/>
      <c r="C710" s="5"/>
      <c r="D710" s="5"/>
      <c r="E710" s="9"/>
      <c r="H710" s="10"/>
    </row>
    <row r="711" spans="2:8" ht="15.75" customHeight="1">
      <c r="B711" s="5"/>
      <c r="C711" s="5"/>
      <c r="D711" s="5"/>
      <c r="E711" s="9"/>
      <c r="H711" s="10"/>
    </row>
    <row r="712" spans="2:8" ht="15.75" customHeight="1">
      <c r="B712" s="5"/>
      <c r="C712" s="5"/>
      <c r="D712" s="5"/>
      <c r="E712" s="9"/>
      <c r="H712" s="10"/>
    </row>
    <row r="713" spans="2:8" ht="15.75" customHeight="1">
      <c r="B713" s="5"/>
      <c r="C713" s="5"/>
      <c r="D713" s="5"/>
      <c r="E713" s="9"/>
      <c r="H713" s="10"/>
    </row>
    <row r="714" spans="2:8" ht="15.75" customHeight="1">
      <c r="B714" s="5"/>
      <c r="C714" s="5"/>
      <c r="D714" s="5"/>
      <c r="E714" s="9"/>
      <c r="H714" s="10"/>
    </row>
    <row r="715" spans="2:8" ht="15.75" customHeight="1">
      <c r="B715" s="5"/>
      <c r="C715" s="5"/>
      <c r="D715" s="5"/>
      <c r="E715" s="9"/>
      <c r="H715" s="10"/>
    </row>
    <row r="716" spans="2:8" ht="15.75" customHeight="1">
      <c r="B716" s="5"/>
      <c r="C716" s="5"/>
      <c r="D716" s="5"/>
      <c r="E716" s="9"/>
      <c r="H716" s="10"/>
    </row>
    <row r="717" spans="2:8" ht="15.75" customHeight="1">
      <c r="B717" s="5"/>
      <c r="C717" s="5"/>
      <c r="D717" s="5"/>
      <c r="E717" s="9"/>
      <c r="H717" s="10"/>
    </row>
    <row r="718" spans="2:8" ht="15.75" customHeight="1">
      <c r="B718" s="5"/>
      <c r="C718" s="5"/>
      <c r="D718" s="5"/>
      <c r="E718" s="9"/>
      <c r="H718" s="10"/>
    </row>
    <row r="719" spans="2:8" ht="15.75" customHeight="1">
      <c r="B719" s="5"/>
      <c r="C719" s="5"/>
      <c r="D719" s="5"/>
      <c r="E719" s="9"/>
      <c r="H719" s="10"/>
    </row>
    <row r="720" spans="2:8" ht="15.75" customHeight="1">
      <c r="B720" s="5"/>
      <c r="C720" s="5"/>
      <c r="D720" s="5"/>
      <c r="E720" s="9"/>
      <c r="H720" s="10"/>
    </row>
    <row r="721" spans="2:8" ht="15.75" customHeight="1">
      <c r="B721" s="5"/>
      <c r="C721" s="5"/>
      <c r="D721" s="5"/>
      <c r="E721" s="9"/>
      <c r="H721" s="10"/>
    </row>
    <row r="722" spans="2:8" ht="15.75" customHeight="1">
      <c r="B722" s="5"/>
      <c r="C722" s="5"/>
      <c r="D722" s="5"/>
      <c r="E722" s="9"/>
      <c r="H722" s="10"/>
    </row>
    <row r="723" spans="2:8" ht="15.75" customHeight="1">
      <c r="B723" s="5"/>
      <c r="C723" s="5"/>
      <c r="D723" s="5"/>
      <c r="E723" s="9"/>
      <c r="H723" s="10"/>
    </row>
    <row r="724" spans="2:8" ht="15.75" customHeight="1">
      <c r="B724" s="5"/>
      <c r="C724" s="5"/>
      <c r="D724" s="5"/>
      <c r="E724" s="9"/>
      <c r="H724" s="10"/>
    </row>
    <row r="725" spans="2:8" ht="15.75" customHeight="1">
      <c r="B725" s="5"/>
      <c r="C725" s="5"/>
      <c r="D725" s="5"/>
      <c r="E725" s="9"/>
      <c r="H725" s="10"/>
    </row>
    <row r="726" spans="2:8" ht="15.75" customHeight="1">
      <c r="B726" s="5"/>
      <c r="C726" s="5"/>
      <c r="D726" s="5"/>
      <c r="E726" s="9"/>
      <c r="H726" s="10"/>
    </row>
    <row r="727" spans="2:8" ht="15.75" customHeight="1">
      <c r="B727" s="5"/>
      <c r="C727" s="5"/>
      <c r="D727" s="5"/>
      <c r="E727" s="9"/>
      <c r="H727" s="10"/>
    </row>
    <row r="728" spans="2:8" ht="15.75" customHeight="1">
      <c r="B728" s="5"/>
      <c r="C728" s="5"/>
      <c r="D728" s="5"/>
      <c r="E728" s="9"/>
      <c r="H728" s="10"/>
    </row>
    <row r="729" spans="2:8" ht="15.75" customHeight="1">
      <c r="B729" s="5"/>
      <c r="C729" s="5"/>
      <c r="D729" s="5"/>
      <c r="E729" s="9"/>
      <c r="H729" s="10"/>
    </row>
    <row r="730" spans="2:8" ht="15.75" customHeight="1">
      <c r="B730" s="5"/>
      <c r="C730" s="5"/>
      <c r="D730" s="5"/>
      <c r="E730" s="9"/>
      <c r="H730" s="10"/>
    </row>
    <row r="731" spans="2:8" ht="15.75" customHeight="1">
      <c r="B731" s="5"/>
      <c r="C731" s="5"/>
      <c r="D731" s="5"/>
      <c r="E731" s="9"/>
      <c r="H731" s="10"/>
    </row>
    <row r="732" spans="2:8" ht="15.75" customHeight="1">
      <c r="B732" s="5"/>
      <c r="C732" s="5"/>
      <c r="D732" s="5"/>
      <c r="E732" s="9"/>
      <c r="H732" s="10"/>
    </row>
    <row r="733" spans="2:8" ht="15.75" customHeight="1">
      <c r="B733" s="5"/>
      <c r="C733" s="5"/>
      <c r="D733" s="5"/>
      <c r="E733" s="9"/>
      <c r="H733" s="10"/>
    </row>
    <row r="734" spans="2:8" ht="15.75" customHeight="1">
      <c r="B734" s="5"/>
      <c r="C734" s="5"/>
      <c r="D734" s="5"/>
      <c r="E734" s="9"/>
      <c r="H734" s="10"/>
    </row>
    <row r="735" spans="2:8" ht="15.75" customHeight="1">
      <c r="B735" s="5"/>
      <c r="C735" s="5"/>
      <c r="D735" s="5"/>
      <c r="E735" s="9"/>
      <c r="H735" s="10"/>
    </row>
    <row r="736" spans="2:8" ht="15.75" customHeight="1">
      <c r="B736" s="5"/>
      <c r="C736" s="5"/>
      <c r="D736" s="5"/>
      <c r="E736" s="9"/>
      <c r="H736" s="10"/>
    </row>
    <row r="737" spans="2:8" ht="15.75" customHeight="1">
      <c r="B737" s="5"/>
      <c r="C737" s="5"/>
      <c r="D737" s="5"/>
      <c r="E737" s="9"/>
      <c r="H737" s="10"/>
    </row>
    <row r="738" spans="2:8" ht="15.75" customHeight="1">
      <c r="B738" s="5"/>
      <c r="C738" s="5"/>
      <c r="D738" s="5"/>
      <c r="E738" s="9"/>
      <c r="H738" s="10"/>
    </row>
    <row r="739" spans="2:8" ht="15.75" customHeight="1">
      <c r="B739" s="5"/>
      <c r="C739" s="5"/>
      <c r="D739" s="5"/>
      <c r="E739" s="9"/>
      <c r="H739" s="10"/>
    </row>
    <row r="740" spans="2:8" ht="15.75" customHeight="1">
      <c r="B740" s="5"/>
      <c r="C740" s="5"/>
      <c r="D740" s="5"/>
      <c r="E740" s="9"/>
      <c r="H740" s="10"/>
    </row>
    <row r="741" spans="2:8" ht="15.75" customHeight="1">
      <c r="B741" s="5"/>
      <c r="C741" s="5"/>
      <c r="D741" s="5"/>
      <c r="E741" s="9"/>
      <c r="H741" s="10"/>
    </row>
    <row r="742" spans="2:8" ht="15.75" customHeight="1">
      <c r="B742" s="5"/>
      <c r="C742" s="5"/>
      <c r="D742" s="5"/>
      <c r="E742" s="9"/>
      <c r="H742" s="10"/>
    </row>
    <row r="743" spans="2:8" ht="15.75" customHeight="1">
      <c r="B743" s="5"/>
      <c r="C743" s="5"/>
      <c r="D743" s="5"/>
      <c r="E743" s="9"/>
      <c r="H743" s="10"/>
    </row>
    <row r="744" spans="2:8" ht="15.75" customHeight="1">
      <c r="B744" s="5"/>
      <c r="C744" s="5"/>
      <c r="D744" s="5"/>
      <c r="E744" s="9"/>
      <c r="H744" s="10"/>
    </row>
    <row r="745" spans="2:8" ht="15.75" customHeight="1">
      <c r="B745" s="5"/>
      <c r="C745" s="5"/>
      <c r="D745" s="5"/>
      <c r="E745" s="9"/>
      <c r="H745" s="10"/>
    </row>
    <row r="746" spans="2:8" ht="15.75" customHeight="1">
      <c r="B746" s="5"/>
      <c r="C746" s="5"/>
      <c r="D746" s="5"/>
      <c r="E746" s="9"/>
      <c r="H746" s="10"/>
    </row>
    <row r="747" spans="2:8" ht="15.75" customHeight="1">
      <c r="B747" s="5"/>
      <c r="C747" s="5"/>
      <c r="D747" s="5"/>
      <c r="E747" s="9"/>
      <c r="H747" s="10"/>
    </row>
    <row r="748" spans="2:8" ht="15.75" customHeight="1">
      <c r="B748" s="5"/>
      <c r="C748" s="5"/>
      <c r="D748" s="5"/>
      <c r="E748" s="9"/>
      <c r="H748" s="10"/>
    </row>
    <row r="749" spans="2:8" ht="15.75" customHeight="1">
      <c r="B749" s="5"/>
      <c r="C749" s="5"/>
      <c r="D749" s="5"/>
      <c r="E749" s="9"/>
      <c r="H749" s="10"/>
    </row>
    <row r="750" spans="2:8" ht="15.75" customHeight="1">
      <c r="B750" s="5"/>
      <c r="C750" s="5"/>
      <c r="D750" s="5"/>
      <c r="E750" s="9"/>
      <c r="H750" s="10"/>
    </row>
    <row r="751" spans="2:8" ht="15.75" customHeight="1">
      <c r="B751" s="5"/>
      <c r="C751" s="5"/>
      <c r="D751" s="5"/>
      <c r="E751" s="9"/>
      <c r="H751" s="10"/>
    </row>
    <row r="752" spans="2:8" ht="15.75" customHeight="1">
      <c r="B752" s="5"/>
      <c r="C752" s="5"/>
      <c r="D752" s="5"/>
      <c r="E752" s="9"/>
      <c r="H752" s="10"/>
    </row>
    <row r="753" spans="2:8" ht="15.75" customHeight="1">
      <c r="B753" s="5"/>
      <c r="C753" s="5"/>
      <c r="D753" s="5"/>
      <c r="E753" s="9"/>
      <c r="H753" s="10"/>
    </row>
    <row r="754" spans="2:8" ht="15.75" customHeight="1">
      <c r="B754" s="5"/>
      <c r="C754" s="5"/>
      <c r="D754" s="5"/>
      <c r="E754" s="9"/>
      <c r="H754" s="10"/>
    </row>
    <row r="755" spans="2:8" ht="15.75" customHeight="1">
      <c r="B755" s="5"/>
      <c r="C755" s="5"/>
      <c r="D755" s="5"/>
      <c r="E755" s="9"/>
      <c r="H755" s="10"/>
    </row>
    <row r="756" spans="2:8" ht="15.75" customHeight="1">
      <c r="B756" s="5"/>
      <c r="C756" s="5"/>
      <c r="D756" s="5"/>
      <c r="E756" s="9"/>
      <c r="H756" s="10"/>
    </row>
    <row r="757" spans="2:8" ht="15.75" customHeight="1">
      <c r="B757" s="5"/>
      <c r="C757" s="5"/>
      <c r="D757" s="5"/>
      <c r="E757" s="9"/>
      <c r="H757" s="10"/>
    </row>
    <row r="758" spans="2:8" ht="15.75" customHeight="1">
      <c r="B758" s="5"/>
      <c r="C758" s="5"/>
      <c r="D758" s="5"/>
      <c r="E758" s="9"/>
      <c r="H758" s="10"/>
    </row>
    <row r="759" spans="2:8" ht="15.75" customHeight="1">
      <c r="B759" s="5"/>
      <c r="C759" s="5"/>
      <c r="D759" s="5"/>
      <c r="E759" s="9"/>
      <c r="H759" s="10"/>
    </row>
    <row r="760" spans="2:8" ht="15.75" customHeight="1">
      <c r="B760" s="5"/>
      <c r="C760" s="5"/>
      <c r="D760" s="5"/>
      <c r="E760" s="9"/>
      <c r="H760" s="10"/>
    </row>
    <row r="761" spans="2:8" ht="15.75" customHeight="1">
      <c r="B761" s="5"/>
      <c r="C761" s="5"/>
      <c r="D761" s="5"/>
      <c r="E761" s="9"/>
      <c r="H761" s="10"/>
    </row>
    <row r="762" spans="2:8" ht="15.75" customHeight="1">
      <c r="B762" s="5"/>
      <c r="C762" s="5"/>
      <c r="D762" s="5"/>
      <c r="E762" s="9"/>
      <c r="H762" s="10"/>
    </row>
    <row r="763" spans="2:8" ht="15.75" customHeight="1">
      <c r="B763" s="5"/>
      <c r="C763" s="5"/>
      <c r="D763" s="5"/>
      <c r="E763" s="9"/>
      <c r="H763" s="10"/>
    </row>
    <row r="764" spans="2:8" ht="15.75" customHeight="1">
      <c r="B764" s="5"/>
      <c r="C764" s="5"/>
      <c r="D764" s="5"/>
      <c r="E764" s="9"/>
      <c r="H764" s="10"/>
    </row>
    <row r="765" spans="2:8" ht="15.75" customHeight="1">
      <c r="B765" s="5"/>
      <c r="C765" s="5"/>
      <c r="D765" s="5"/>
      <c r="E765" s="9"/>
      <c r="H765" s="10"/>
    </row>
    <row r="766" spans="2:8" ht="15.75" customHeight="1">
      <c r="B766" s="5"/>
      <c r="C766" s="5"/>
      <c r="D766" s="5"/>
      <c r="E766" s="9"/>
      <c r="H766" s="10"/>
    </row>
    <row r="767" spans="2:8" ht="15.75" customHeight="1">
      <c r="B767" s="5"/>
      <c r="C767" s="5"/>
      <c r="D767" s="5"/>
      <c r="E767" s="9"/>
      <c r="H767" s="10"/>
    </row>
    <row r="768" spans="2:8" ht="15.75" customHeight="1">
      <c r="B768" s="5"/>
      <c r="C768" s="5"/>
      <c r="D768" s="5"/>
      <c r="E768" s="9"/>
      <c r="H768" s="10"/>
    </row>
    <row r="769" spans="2:8" ht="15.75" customHeight="1">
      <c r="B769" s="5"/>
      <c r="C769" s="5"/>
      <c r="D769" s="5"/>
      <c r="E769" s="9"/>
      <c r="H769" s="10"/>
    </row>
    <row r="770" spans="2:8" ht="15.75" customHeight="1">
      <c r="B770" s="5"/>
      <c r="C770" s="5"/>
      <c r="D770" s="5"/>
      <c r="E770" s="9"/>
      <c r="H770" s="10"/>
    </row>
    <row r="771" spans="2:8" ht="15.75" customHeight="1">
      <c r="B771" s="5"/>
      <c r="C771" s="5"/>
      <c r="D771" s="5"/>
      <c r="E771" s="9"/>
      <c r="H771" s="10"/>
    </row>
    <row r="772" spans="2:8" ht="15.75" customHeight="1">
      <c r="B772" s="5"/>
      <c r="C772" s="5"/>
      <c r="D772" s="5"/>
      <c r="E772" s="9"/>
      <c r="H772" s="10"/>
    </row>
    <row r="773" spans="2:8" ht="15.75" customHeight="1">
      <c r="B773" s="5"/>
      <c r="C773" s="5"/>
      <c r="D773" s="5"/>
      <c r="E773" s="9"/>
      <c r="H773" s="10"/>
    </row>
    <row r="774" spans="2:8" ht="15.75" customHeight="1">
      <c r="B774" s="5"/>
      <c r="C774" s="5"/>
      <c r="D774" s="5"/>
      <c r="E774" s="9"/>
      <c r="H774" s="10"/>
    </row>
    <row r="775" spans="2:8" ht="15.75" customHeight="1">
      <c r="B775" s="5"/>
      <c r="C775" s="5"/>
      <c r="D775" s="5"/>
      <c r="E775" s="9"/>
      <c r="H775" s="10"/>
    </row>
    <row r="776" spans="2:8" ht="15.75" customHeight="1">
      <c r="B776" s="5"/>
      <c r="C776" s="5"/>
      <c r="D776" s="5"/>
      <c r="E776" s="9"/>
      <c r="H776" s="10"/>
    </row>
    <row r="777" spans="2:8" ht="15.75" customHeight="1">
      <c r="B777" s="5"/>
      <c r="C777" s="5"/>
      <c r="D777" s="5"/>
      <c r="E777" s="9"/>
      <c r="H777" s="10"/>
    </row>
    <row r="778" spans="2:8" ht="15.75" customHeight="1">
      <c r="B778" s="5"/>
      <c r="C778" s="5"/>
      <c r="D778" s="5"/>
      <c r="E778" s="9"/>
      <c r="H778" s="10"/>
    </row>
    <row r="779" spans="2:8" ht="15.75" customHeight="1">
      <c r="B779" s="5"/>
      <c r="C779" s="5"/>
      <c r="D779" s="5"/>
      <c r="E779" s="9"/>
      <c r="H779" s="10"/>
    </row>
    <row r="780" spans="2:8" ht="15.75" customHeight="1">
      <c r="B780" s="5"/>
      <c r="C780" s="5"/>
      <c r="D780" s="5"/>
      <c r="E780" s="9"/>
      <c r="H780" s="10"/>
    </row>
    <row r="781" spans="2:8" ht="15.75" customHeight="1">
      <c r="B781" s="5"/>
      <c r="C781" s="5"/>
      <c r="D781" s="5"/>
      <c r="E781" s="9"/>
      <c r="H781" s="10"/>
    </row>
    <row r="782" spans="2:8" ht="15.75" customHeight="1">
      <c r="B782" s="5"/>
      <c r="C782" s="5"/>
      <c r="D782" s="5"/>
      <c r="E782" s="9"/>
      <c r="H782" s="10"/>
    </row>
    <row r="783" spans="2:8" ht="15.75" customHeight="1">
      <c r="B783" s="5"/>
      <c r="C783" s="5"/>
      <c r="D783" s="5"/>
      <c r="E783" s="9"/>
      <c r="H783" s="10"/>
    </row>
    <row r="784" spans="2:8" ht="15.75" customHeight="1">
      <c r="B784" s="5"/>
      <c r="C784" s="5"/>
      <c r="D784" s="5"/>
      <c r="E784" s="9"/>
      <c r="H784" s="10"/>
    </row>
    <row r="785" spans="2:8" ht="15.75" customHeight="1">
      <c r="B785" s="5"/>
      <c r="C785" s="5"/>
      <c r="D785" s="5"/>
      <c r="E785" s="9"/>
      <c r="H785" s="10"/>
    </row>
    <row r="786" spans="2:8" ht="15.75" customHeight="1">
      <c r="B786" s="5"/>
      <c r="C786" s="5"/>
      <c r="D786" s="5"/>
      <c r="E786" s="9"/>
      <c r="H786" s="10"/>
    </row>
    <row r="787" spans="2:8" ht="15.75" customHeight="1">
      <c r="B787" s="5"/>
      <c r="C787" s="5"/>
      <c r="D787" s="5"/>
      <c r="E787" s="9"/>
      <c r="H787" s="10"/>
    </row>
    <row r="788" spans="2:8" ht="15.75" customHeight="1">
      <c r="B788" s="5"/>
      <c r="C788" s="5"/>
      <c r="D788" s="5"/>
      <c r="E788" s="9"/>
      <c r="H788" s="10"/>
    </row>
    <row r="789" spans="2:8" ht="15.75" customHeight="1">
      <c r="B789" s="5"/>
      <c r="C789" s="5"/>
      <c r="D789" s="5"/>
      <c r="E789" s="9"/>
      <c r="H789" s="10"/>
    </row>
    <row r="790" spans="2:8" ht="15.75" customHeight="1">
      <c r="B790" s="5"/>
      <c r="C790" s="5"/>
      <c r="D790" s="5"/>
      <c r="E790" s="9"/>
      <c r="H790" s="10"/>
    </row>
    <row r="791" spans="2:8" ht="15.75" customHeight="1">
      <c r="B791" s="5"/>
      <c r="C791" s="5"/>
      <c r="D791" s="5"/>
      <c r="E791" s="9"/>
      <c r="H791" s="10"/>
    </row>
    <row r="792" spans="2:8" ht="15.75" customHeight="1">
      <c r="B792" s="5"/>
      <c r="C792" s="5"/>
      <c r="D792" s="5"/>
      <c r="E792" s="9"/>
      <c r="H792" s="10"/>
    </row>
    <row r="793" spans="2:8" ht="15.75" customHeight="1">
      <c r="B793" s="5"/>
      <c r="C793" s="5"/>
      <c r="D793" s="5"/>
      <c r="E793" s="9"/>
      <c r="H793" s="10"/>
    </row>
    <row r="794" spans="2:8" ht="15.75" customHeight="1">
      <c r="B794" s="5"/>
      <c r="C794" s="5"/>
      <c r="D794" s="5"/>
      <c r="E794" s="9"/>
      <c r="H794" s="10"/>
    </row>
    <row r="795" spans="2:8" ht="15.75" customHeight="1">
      <c r="B795" s="5"/>
      <c r="C795" s="5"/>
      <c r="D795" s="5"/>
      <c r="E795" s="9"/>
      <c r="H795" s="10"/>
    </row>
    <row r="796" spans="2:8" ht="15.75" customHeight="1">
      <c r="B796" s="5"/>
      <c r="C796" s="5"/>
      <c r="D796" s="5"/>
      <c r="E796" s="9"/>
      <c r="H796" s="10"/>
    </row>
    <row r="797" spans="2:8" ht="15.75" customHeight="1">
      <c r="B797" s="5"/>
      <c r="C797" s="5"/>
      <c r="D797" s="5"/>
      <c r="E797" s="9"/>
      <c r="H797" s="10"/>
    </row>
    <row r="798" spans="2:8" ht="15.75" customHeight="1">
      <c r="B798" s="5"/>
      <c r="C798" s="5"/>
      <c r="D798" s="5"/>
      <c r="E798" s="9"/>
      <c r="H798" s="10"/>
    </row>
    <row r="799" spans="2:8" ht="15.75" customHeight="1">
      <c r="B799" s="5"/>
      <c r="C799" s="5"/>
      <c r="D799" s="5"/>
      <c r="E799" s="9"/>
      <c r="H799" s="10"/>
    </row>
    <row r="800" spans="2:8" ht="15.75" customHeight="1">
      <c r="B800" s="5"/>
      <c r="C800" s="5"/>
      <c r="D800" s="5"/>
      <c r="E800" s="9"/>
      <c r="H800" s="10"/>
    </row>
    <row r="801" spans="2:8" ht="15.75" customHeight="1">
      <c r="B801" s="5"/>
      <c r="C801" s="5"/>
      <c r="D801" s="5"/>
      <c r="E801" s="9"/>
      <c r="H801" s="10"/>
    </row>
    <row r="802" spans="2:8" ht="15.75" customHeight="1">
      <c r="B802" s="5"/>
      <c r="C802" s="5"/>
      <c r="D802" s="5"/>
      <c r="E802" s="9"/>
      <c r="H802" s="10"/>
    </row>
    <row r="803" spans="2:8" ht="15.75" customHeight="1">
      <c r="B803" s="5"/>
      <c r="C803" s="5"/>
      <c r="D803" s="5"/>
      <c r="E803" s="9"/>
      <c r="H803" s="10"/>
    </row>
    <row r="804" spans="2:8" ht="15.75" customHeight="1">
      <c r="B804" s="5"/>
      <c r="C804" s="5"/>
      <c r="D804" s="5"/>
      <c r="E804" s="9"/>
      <c r="H804" s="10"/>
    </row>
    <row r="805" spans="2:8" ht="15.75" customHeight="1">
      <c r="B805" s="5"/>
      <c r="C805" s="5"/>
      <c r="D805" s="5"/>
      <c r="E805" s="9"/>
      <c r="H805" s="10"/>
    </row>
    <row r="806" spans="2:8" ht="15.75" customHeight="1">
      <c r="B806" s="5"/>
      <c r="C806" s="5"/>
      <c r="D806" s="5"/>
      <c r="E806" s="9"/>
      <c r="H806" s="10"/>
    </row>
    <row r="807" spans="2:8" ht="15.75" customHeight="1">
      <c r="B807" s="5"/>
      <c r="C807" s="5"/>
      <c r="D807" s="5"/>
      <c r="E807" s="9"/>
      <c r="H807" s="10"/>
    </row>
    <row r="808" spans="2:8" ht="15.75" customHeight="1">
      <c r="B808" s="5"/>
      <c r="C808" s="5"/>
      <c r="D808" s="5"/>
      <c r="E808" s="9"/>
      <c r="H808" s="10"/>
    </row>
    <row r="809" spans="2:8" ht="15.75" customHeight="1">
      <c r="B809" s="5"/>
      <c r="C809" s="5"/>
      <c r="D809" s="5"/>
      <c r="E809" s="9"/>
      <c r="H809" s="10"/>
    </row>
    <row r="810" spans="2:8" ht="15.75" customHeight="1">
      <c r="B810" s="5"/>
      <c r="C810" s="5"/>
      <c r="D810" s="5"/>
      <c r="E810" s="9"/>
      <c r="H810" s="10"/>
    </row>
    <row r="811" spans="2:8" ht="15.75" customHeight="1">
      <c r="B811" s="5"/>
      <c r="C811" s="5"/>
      <c r="D811" s="5"/>
      <c r="E811" s="9"/>
      <c r="H811" s="10"/>
    </row>
    <row r="812" spans="2:8" ht="15.75" customHeight="1">
      <c r="B812" s="5"/>
      <c r="C812" s="5"/>
      <c r="D812" s="5"/>
      <c r="E812" s="9"/>
      <c r="H812" s="10"/>
    </row>
    <row r="813" spans="2:8" ht="15.75" customHeight="1">
      <c r="B813" s="5"/>
      <c r="C813" s="5"/>
      <c r="D813" s="5"/>
      <c r="E813" s="9"/>
      <c r="H813" s="10"/>
    </row>
    <row r="814" spans="2:8" ht="15.75" customHeight="1">
      <c r="B814" s="5"/>
      <c r="C814" s="5"/>
      <c r="D814" s="5"/>
      <c r="E814" s="9"/>
      <c r="H814" s="10"/>
    </row>
    <row r="815" spans="2:8" ht="15.75" customHeight="1">
      <c r="B815" s="5"/>
      <c r="C815" s="5"/>
      <c r="D815" s="5"/>
      <c r="E815" s="9"/>
      <c r="H815" s="10"/>
    </row>
    <row r="816" spans="2:8" ht="15.75" customHeight="1">
      <c r="B816" s="5"/>
      <c r="C816" s="5"/>
      <c r="D816" s="5"/>
      <c r="E816" s="9"/>
      <c r="H816" s="10"/>
    </row>
    <row r="817" spans="2:8" ht="15.75" customHeight="1">
      <c r="B817" s="5"/>
      <c r="C817" s="5"/>
      <c r="D817" s="5"/>
      <c r="E817" s="9"/>
      <c r="H817" s="10"/>
    </row>
    <row r="818" spans="2:8" ht="15.75" customHeight="1">
      <c r="B818" s="5"/>
      <c r="C818" s="5"/>
      <c r="D818" s="5"/>
      <c r="E818" s="9"/>
      <c r="H818" s="10"/>
    </row>
    <row r="819" spans="2:8" ht="15.75" customHeight="1">
      <c r="B819" s="5"/>
      <c r="C819" s="5"/>
      <c r="D819" s="5"/>
      <c r="E819" s="9"/>
      <c r="H819" s="10"/>
    </row>
    <row r="820" spans="2:8" ht="15.75" customHeight="1">
      <c r="B820" s="5"/>
      <c r="C820" s="5"/>
      <c r="D820" s="5"/>
      <c r="E820" s="9"/>
      <c r="H820" s="10"/>
    </row>
    <row r="821" spans="2:8" ht="15.75" customHeight="1">
      <c r="B821" s="5"/>
      <c r="C821" s="5"/>
      <c r="D821" s="5"/>
      <c r="E821" s="9"/>
      <c r="H821" s="10"/>
    </row>
    <row r="822" spans="2:8" ht="15.75" customHeight="1">
      <c r="B822" s="5"/>
      <c r="C822" s="5"/>
      <c r="D822" s="5"/>
      <c r="E822" s="9"/>
      <c r="H822" s="10"/>
    </row>
    <row r="823" spans="2:8" ht="15.75" customHeight="1">
      <c r="B823" s="5"/>
      <c r="C823" s="5"/>
      <c r="D823" s="5"/>
      <c r="E823" s="9"/>
      <c r="H823" s="10"/>
    </row>
    <row r="824" spans="2:8" ht="15.75" customHeight="1">
      <c r="B824" s="5"/>
      <c r="C824" s="5"/>
      <c r="D824" s="5"/>
      <c r="E824" s="9"/>
      <c r="H824" s="10"/>
    </row>
    <row r="825" spans="2:8" ht="15.75" customHeight="1">
      <c r="B825" s="5"/>
      <c r="C825" s="5"/>
      <c r="D825" s="5"/>
      <c r="E825" s="9"/>
      <c r="H825" s="10"/>
    </row>
    <row r="826" spans="2:8" ht="15.75" customHeight="1">
      <c r="B826" s="5"/>
      <c r="C826" s="5"/>
      <c r="D826" s="5"/>
      <c r="E826" s="9"/>
      <c r="H826" s="10"/>
    </row>
    <row r="827" spans="2:8" ht="15.75" customHeight="1">
      <c r="B827" s="5"/>
      <c r="C827" s="5"/>
      <c r="D827" s="5"/>
      <c r="E827" s="9"/>
      <c r="H827" s="10"/>
    </row>
    <row r="828" spans="2:8" ht="15.75" customHeight="1">
      <c r="B828" s="5"/>
      <c r="C828" s="5"/>
      <c r="D828" s="5"/>
      <c r="E828" s="9"/>
      <c r="H828" s="10"/>
    </row>
    <row r="829" spans="2:8" ht="15.75" customHeight="1">
      <c r="B829" s="5"/>
      <c r="C829" s="5"/>
      <c r="D829" s="5"/>
      <c r="E829" s="9"/>
      <c r="H829" s="10"/>
    </row>
    <row r="830" spans="2:8" ht="15.75" customHeight="1">
      <c r="B830" s="5"/>
      <c r="C830" s="5"/>
      <c r="D830" s="5"/>
      <c r="E830" s="9"/>
      <c r="H830" s="10"/>
    </row>
    <row r="831" spans="2:8" ht="15.75" customHeight="1">
      <c r="B831" s="5"/>
      <c r="C831" s="5"/>
      <c r="D831" s="5"/>
      <c r="E831" s="9"/>
      <c r="H831" s="10"/>
    </row>
    <row r="832" spans="2:8" ht="15.75" customHeight="1">
      <c r="B832" s="5"/>
      <c r="C832" s="5"/>
      <c r="D832" s="5"/>
      <c r="E832" s="9"/>
      <c r="H832" s="10"/>
    </row>
    <row r="833" spans="2:8" ht="15.75" customHeight="1">
      <c r="B833" s="5"/>
      <c r="C833" s="5"/>
      <c r="D833" s="5"/>
      <c r="E833" s="9"/>
      <c r="H833" s="10"/>
    </row>
    <row r="834" spans="2:8" ht="15.75" customHeight="1">
      <c r="B834" s="5"/>
      <c r="C834" s="5"/>
      <c r="D834" s="5"/>
      <c r="E834" s="9"/>
      <c r="H834" s="10"/>
    </row>
    <row r="835" spans="2:8" ht="15.75" customHeight="1">
      <c r="B835" s="5"/>
      <c r="C835" s="5"/>
      <c r="D835" s="5"/>
      <c r="E835" s="9"/>
      <c r="H835" s="10"/>
    </row>
    <row r="836" spans="2:8" ht="15.75" customHeight="1">
      <c r="B836" s="5"/>
      <c r="C836" s="5"/>
      <c r="D836" s="5"/>
      <c r="E836" s="9"/>
      <c r="H836" s="10"/>
    </row>
    <row r="837" spans="2:8" ht="15.75" customHeight="1">
      <c r="B837" s="5"/>
      <c r="C837" s="5"/>
      <c r="D837" s="5"/>
      <c r="E837" s="9"/>
      <c r="H837" s="10"/>
    </row>
    <row r="838" spans="2:8" ht="15.75" customHeight="1">
      <c r="B838" s="5"/>
      <c r="C838" s="5"/>
      <c r="D838" s="5"/>
      <c r="E838" s="9"/>
      <c r="H838" s="10"/>
    </row>
    <row r="839" spans="2:8" ht="15.75" customHeight="1">
      <c r="B839" s="5"/>
      <c r="C839" s="5"/>
      <c r="D839" s="5"/>
      <c r="E839" s="9"/>
      <c r="H839" s="10"/>
    </row>
    <row r="840" spans="2:8" ht="15.75" customHeight="1">
      <c r="B840" s="5"/>
      <c r="C840" s="5"/>
      <c r="D840" s="5"/>
      <c r="E840" s="9"/>
      <c r="H840" s="10"/>
    </row>
    <row r="841" spans="2:8" ht="15.75" customHeight="1">
      <c r="B841" s="5"/>
      <c r="C841" s="5"/>
      <c r="D841" s="5"/>
      <c r="E841" s="9"/>
      <c r="H841" s="10"/>
    </row>
    <row r="842" spans="2:8" ht="15.75" customHeight="1">
      <c r="B842" s="5"/>
      <c r="C842" s="5"/>
      <c r="D842" s="5"/>
      <c r="E842" s="9"/>
      <c r="H842" s="10"/>
    </row>
    <row r="843" spans="2:8" ht="15.75" customHeight="1">
      <c r="B843" s="5"/>
      <c r="C843" s="5"/>
      <c r="D843" s="5"/>
      <c r="E843" s="9"/>
      <c r="H843" s="10"/>
    </row>
    <row r="844" spans="2:8" ht="15.75" customHeight="1">
      <c r="B844" s="5"/>
      <c r="C844" s="5"/>
      <c r="D844" s="5"/>
      <c r="E844" s="9"/>
      <c r="H844" s="10"/>
    </row>
    <row r="845" spans="2:8" ht="15.75" customHeight="1">
      <c r="B845" s="5"/>
      <c r="C845" s="5"/>
      <c r="D845" s="5"/>
      <c r="E845" s="9"/>
      <c r="H845" s="10"/>
    </row>
    <row r="846" spans="2:8" ht="15.75" customHeight="1">
      <c r="B846" s="5"/>
      <c r="C846" s="5"/>
      <c r="D846" s="5"/>
      <c r="E846" s="9"/>
      <c r="H846" s="10"/>
    </row>
    <row r="847" spans="2:8" ht="15.75" customHeight="1">
      <c r="B847" s="5"/>
      <c r="C847" s="5"/>
      <c r="D847" s="5"/>
      <c r="E847" s="9"/>
      <c r="H847" s="10"/>
    </row>
    <row r="848" spans="2:8" ht="15.75" customHeight="1">
      <c r="B848" s="5"/>
      <c r="C848" s="5"/>
      <c r="D848" s="5"/>
      <c r="E848" s="9"/>
      <c r="H848" s="10"/>
    </row>
    <row r="849" spans="2:8" ht="15.75" customHeight="1">
      <c r="B849" s="5"/>
      <c r="C849" s="5"/>
      <c r="D849" s="5"/>
      <c r="E849" s="9"/>
      <c r="H849" s="10"/>
    </row>
    <row r="850" spans="2:8" ht="15.75" customHeight="1">
      <c r="B850" s="5"/>
      <c r="C850" s="5"/>
      <c r="D850" s="5"/>
      <c r="E850" s="9"/>
      <c r="H850" s="10"/>
    </row>
    <row r="851" spans="2:8" ht="15.75" customHeight="1">
      <c r="B851" s="5"/>
      <c r="C851" s="5"/>
      <c r="D851" s="5"/>
      <c r="E851" s="9"/>
      <c r="H851" s="10"/>
    </row>
    <row r="852" spans="2:8" ht="15.75" customHeight="1">
      <c r="B852" s="5"/>
      <c r="C852" s="5"/>
      <c r="D852" s="5"/>
      <c r="E852" s="9"/>
      <c r="H852" s="10"/>
    </row>
    <row r="853" spans="2:8" ht="15.75" customHeight="1">
      <c r="B853" s="5"/>
      <c r="C853" s="5"/>
      <c r="D853" s="5"/>
      <c r="E853" s="9"/>
      <c r="H853" s="10"/>
    </row>
    <row r="854" spans="2:8" ht="15.75" customHeight="1">
      <c r="B854" s="5"/>
      <c r="C854" s="5"/>
      <c r="D854" s="5"/>
      <c r="E854" s="9"/>
      <c r="H854" s="10"/>
    </row>
    <row r="855" spans="2:8" ht="15.75" customHeight="1">
      <c r="B855" s="5"/>
      <c r="C855" s="5"/>
      <c r="D855" s="5"/>
      <c r="E855" s="9"/>
      <c r="H855" s="10"/>
    </row>
    <row r="856" spans="2:8" ht="15.75" customHeight="1">
      <c r="B856" s="5"/>
      <c r="C856" s="5"/>
      <c r="D856" s="5"/>
      <c r="E856" s="9"/>
      <c r="H856" s="10"/>
    </row>
    <row r="857" spans="2:8" ht="15.75" customHeight="1">
      <c r="B857" s="5"/>
      <c r="C857" s="5"/>
      <c r="D857" s="5"/>
      <c r="E857" s="9"/>
      <c r="H857" s="10"/>
    </row>
    <row r="858" spans="2:8" ht="15.75" customHeight="1">
      <c r="B858" s="5"/>
      <c r="C858" s="5"/>
      <c r="D858" s="5"/>
      <c r="E858" s="9"/>
      <c r="H858" s="10"/>
    </row>
    <row r="859" spans="2:8" ht="15.75" customHeight="1">
      <c r="B859" s="5"/>
      <c r="C859" s="5"/>
      <c r="D859" s="5"/>
      <c r="E859" s="9"/>
      <c r="H859" s="10"/>
    </row>
    <row r="860" spans="2:8" ht="15.75" customHeight="1">
      <c r="B860" s="5"/>
      <c r="C860" s="5"/>
      <c r="D860" s="5"/>
      <c r="E860" s="9"/>
      <c r="H860" s="10"/>
    </row>
    <row r="861" spans="2:8" ht="15.75" customHeight="1">
      <c r="B861" s="5"/>
      <c r="C861" s="5"/>
      <c r="D861" s="5"/>
      <c r="E861" s="9"/>
      <c r="H861" s="10"/>
    </row>
    <row r="862" spans="2:8" ht="15.75" customHeight="1">
      <c r="B862" s="5"/>
      <c r="C862" s="5"/>
      <c r="D862" s="5"/>
      <c r="E862" s="9"/>
      <c r="H862" s="10"/>
    </row>
    <row r="863" spans="2:8" ht="15.75" customHeight="1">
      <c r="B863" s="5"/>
      <c r="C863" s="5"/>
      <c r="D863" s="5"/>
      <c r="E863" s="9"/>
      <c r="H863" s="10"/>
    </row>
    <row r="864" spans="2:8" ht="15.75" customHeight="1">
      <c r="B864" s="5"/>
      <c r="C864" s="5"/>
      <c r="D864" s="5"/>
      <c r="E864" s="9"/>
      <c r="H864" s="10"/>
    </row>
    <row r="865" spans="2:8" ht="15.75" customHeight="1">
      <c r="B865" s="5"/>
      <c r="C865" s="5"/>
      <c r="D865" s="5"/>
      <c r="E865" s="9"/>
      <c r="H865" s="10"/>
    </row>
    <row r="866" spans="2:8" ht="15.75" customHeight="1">
      <c r="B866" s="5"/>
      <c r="C866" s="5"/>
      <c r="D866" s="5"/>
      <c r="E866" s="9"/>
      <c r="H866" s="10"/>
    </row>
    <row r="867" spans="2:8" ht="15.75" customHeight="1">
      <c r="B867" s="5"/>
      <c r="C867" s="5"/>
      <c r="D867" s="5"/>
      <c r="E867" s="9"/>
      <c r="H867" s="10"/>
    </row>
    <row r="868" spans="2:8" ht="15.75" customHeight="1">
      <c r="B868" s="5"/>
      <c r="C868" s="5"/>
      <c r="D868" s="5"/>
      <c r="E868" s="9"/>
      <c r="H868" s="10"/>
    </row>
    <row r="869" spans="2:8" ht="15.75" customHeight="1">
      <c r="B869" s="5"/>
      <c r="C869" s="5"/>
      <c r="D869" s="5"/>
      <c r="E869" s="9"/>
      <c r="H869" s="10"/>
    </row>
    <row r="870" spans="2:8" ht="15.75" customHeight="1">
      <c r="B870" s="5"/>
      <c r="C870" s="5"/>
      <c r="D870" s="5"/>
      <c r="E870" s="9"/>
      <c r="H870" s="10"/>
    </row>
    <row r="871" spans="2:8" ht="15.75" customHeight="1">
      <c r="B871" s="5"/>
      <c r="C871" s="5"/>
      <c r="D871" s="5"/>
      <c r="E871" s="9"/>
      <c r="H871" s="10"/>
    </row>
    <row r="872" spans="2:8" ht="15.75" customHeight="1">
      <c r="B872" s="5"/>
      <c r="C872" s="5"/>
      <c r="D872" s="5"/>
      <c r="E872" s="9"/>
      <c r="H872" s="10"/>
    </row>
    <row r="873" spans="2:8" ht="15.75" customHeight="1">
      <c r="B873" s="5"/>
      <c r="C873" s="5"/>
      <c r="D873" s="5"/>
      <c r="E873" s="9"/>
      <c r="H873" s="10"/>
    </row>
    <row r="874" spans="2:8" ht="15.75" customHeight="1">
      <c r="B874" s="5"/>
      <c r="C874" s="5"/>
      <c r="D874" s="5"/>
      <c r="E874" s="9"/>
      <c r="H874" s="10"/>
    </row>
    <row r="875" spans="2:8" ht="15.75" customHeight="1">
      <c r="B875" s="5"/>
      <c r="C875" s="5"/>
      <c r="D875" s="5"/>
      <c r="E875" s="9"/>
      <c r="H875" s="10"/>
    </row>
    <row r="876" spans="2:8" ht="15.75" customHeight="1">
      <c r="B876" s="5"/>
      <c r="C876" s="5"/>
      <c r="D876" s="5"/>
      <c r="E876" s="9"/>
      <c r="H876" s="10"/>
    </row>
    <row r="877" spans="2:8" ht="15.75" customHeight="1">
      <c r="B877" s="5"/>
      <c r="C877" s="5"/>
      <c r="D877" s="5"/>
      <c r="E877" s="9"/>
      <c r="H877" s="10"/>
    </row>
    <row r="878" spans="2:8" ht="15.75" customHeight="1">
      <c r="B878" s="5"/>
      <c r="C878" s="5"/>
      <c r="D878" s="5"/>
      <c r="E878" s="9"/>
      <c r="H878" s="10"/>
    </row>
    <row r="879" spans="2:8" ht="15.75" customHeight="1">
      <c r="B879" s="5"/>
      <c r="C879" s="5"/>
      <c r="D879" s="5"/>
      <c r="E879" s="9"/>
      <c r="H879" s="10"/>
    </row>
    <row r="880" spans="2:8" ht="15.75" customHeight="1">
      <c r="B880" s="5"/>
      <c r="C880" s="5"/>
      <c r="D880" s="5"/>
      <c r="E880" s="9"/>
      <c r="H880" s="10"/>
    </row>
    <row r="881" spans="2:8" ht="15.75" customHeight="1">
      <c r="B881" s="5"/>
      <c r="C881" s="5"/>
      <c r="D881" s="5"/>
      <c r="E881" s="9"/>
      <c r="H881" s="10"/>
    </row>
    <row r="882" spans="2:8" ht="15.75" customHeight="1">
      <c r="B882" s="5"/>
      <c r="C882" s="5"/>
      <c r="D882" s="5"/>
      <c r="E882" s="9"/>
      <c r="H882" s="10"/>
    </row>
    <row r="883" spans="2:8" ht="15.75" customHeight="1">
      <c r="B883" s="5"/>
      <c r="C883" s="5"/>
      <c r="D883" s="5"/>
      <c r="E883" s="9"/>
      <c r="H883" s="10"/>
    </row>
    <row r="884" spans="2:8" ht="15.75" customHeight="1">
      <c r="B884" s="5"/>
      <c r="C884" s="5"/>
      <c r="D884" s="5"/>
      <c r="E884" s="9"/>
      <c r="H884" s="10"/>
    </row>
    <row r="885" spans="2:8" ht="15.75" customHeight="1">
      <c r="B885" s="5"/>
      <c r="C885" s="5"/>
      <c r="D885" s="5"/>
      <c r="E885" s="9"/>
      <c r="H885" s="10"/>
    </row>
    <row r="886" spans="2:8" ht="15.75" customHeight="1">
      <c r="B886" s="5"/>
      <c r="C886" s="5"/>
      <c r="D886" s="5"/>
      <c r="E886" s="9"/>
      <c r="H886" s="10"/>
    </row>
    <row r="887" spans="2:8" ht="15.75" customHeight="1">
      <c r="B887" s="5"/>
      <c r="C887" s="5"/>
      <c r="D887" s="5"/>
      <c r="E887" s="9"/>
      <c r="H887" s="10"/>
    </row>
    <row r="888" spans="2:8" ht="15.75" customHeight="1">
      <c r="B888" s="5"/>
      <c r="C888" s="5"/>
      <c r="D888" s="5"/>
      <c r="E888" s="9"/>
      <c r="H888" s="10"/>
    </row>
    <row r="889" spans="2:8" ht="15.75" customHeight="1">
      <c r="B889" s="5"/>
      <c r="C889" s="5"/>
      <c r="D889" s="5"/>
      <c r="E889" s="9"/>
      <c r="H889" s="10"/>
    </row>
    <row r="890" spans="2:8" ht="15.75" customHeight="1">
      <c r="B890" s="5"/>
      <c r="C890" s="5"/>
      <c r="D890" s="5"/>
      <c r="E890" s="9"/>
      <c r="H890" s="10"/>
    </row>
    <row r="891" spans="2:8" ht="15.75" customHeight="1">
      <c r="B891" s="5"/>
      <c r="C891" s="5"/>
      <c r="D891" s="5"/>
      <c r="E891" s="9"/>
      <c r="H891" s="10"/>
    </row>
    <row r="892" spans="2:8" ht="15.75" customHeight="1">
      <c r="B892" s="5"/>
      <c r="C892" s="5"/>
      <c r="D892" s="5"/>
      <c r="E892" s="9"/>
      <c r="H892" s="10"/>
    </row>
    <row r="893" spans="2:8" ht="15.75" customHeight="1">
      <c r="B893" s="5"/>
      <c r="C893" s="5"/>
      <c r="D893" s="5"/>
      <c r="E893" s="9"/>
      <c r="H893" s="10"/>
    </row>
    <row r="894" spans="2:8" ht="15.75" customHeight="1">
      <c r="B894" s="5"/>
      <c r="C894" s="5"/>
      <c r="D894" s="5"/>
      <c r="E894" s="9"/>
      <c r="H894" s="10"/>
    </row>
    <row r="895" spans="2:8" ht="15.75" customHeight="1">
      <c r="B895" s="5"/>
      <c r="C895" s="5"/>
      <c r="D895" s="5"/>
      <c r="E895" s="9"/>
      <c r="H895" s="10"/>
    </row>
    <row r="896" spans="2:8" ht="15.75" customHeight="1">
      <c r="B896" s="5"/>
      <c r="C896" s="5"/>
      <c r="D896" s="5"/>
      <c r="E896" s="9"/>
      <c r="H896" s="10"/>
    </row>
    <row r="897" spans="2:8" ht="15.75" customHeight="1">
      <c r="B897" s="5"/>
      <c r="C897" s="5"/>
      <c r="D897" s="5"/>
      <c r="E897" s="9"/>
      <c r="H897" s="10"/>
    </row>
    <row r="898" spans="2:8" ht="15.75" customHeight="1">
      <c r="B898" s="5"/>
      <c r="C898" s="5"/>
      <c r="D898" s="5"/>
      <c r="E898" s="9"/>
      <c r="H898" s="10"/>
    </row>
    <row r="899" spans="2:8" ht="15.75" customHeight="1">
      <c r="B899" s="5"/>
      <c r="C899" s="5"/>
      <c r="D899" s="5"/>
      <c r="E899" s="9"/>
      <c r="H899" s="10"/>
    </row>
    <row r="900" spans="2:8" ht="15.75" customHeight="1">
      <c r="B900" s="5"/>
      <c r="C900" s="5"/>
      <c r="D900" s="5"/>
      <c r="E900" s="9"/>
      <c r="H900" s="10"/>
    </row>
    <row r="901" spans="2:8" ht="15.75" customHeight="1">
      <c r="B901" s="5"/>
      <c r="C901" s="5"/>
      <c r="D901" s="5"/>
      <c r="E901" s="9"/>
      <c r="H901" s="10"/>
    </row>
    <row r="902" spans="2:8" ht="15.75" customHeight="1">
      <c r="B902" s="5"/>
      <c r="C902" s="5"/>
      <c r="D902" s="5"/>
      <c r="E902" s="9"/>
      <c r="H902" s="10"/>
    </row>
    <row r="903" spans="2:8" ht="15.75" customHeight="1">
      <c r="B903" s="5"/>
      <c r="C903" s="5"/>
      <c r="D903" s="5"/>
      <c r="E903" s="9"/>
      <c r="H903" s="10"/>
    </row>
    <row r="904" spans="2:8" ht="15.75" customHeight="1">
      <c r="B904" s="5"/>
      <c r="C904" s="5"/>
      <c r="D904" s="5"/>
      <c r="E904" s="9"/>
      <c r="H904" s="10"/>
    </row>
    <row r="905" spans="2:8" ht="15.75" customHeight="1">
      <c r="B905" s="5"/>
      <c r="C905" s="5"/>
      <c r="D905" s="5"/>
      <c r="E905" s="9"/>
      <c r="H905" s="10"/>
    </row>
    <row r="906" spans="2:8" ht="15.75" customHeight="1">
      <c r="B906" s="5"/>
      <c r="C906" s="5"/>
      <c r="D906" s="5"/>
      <c r="E906" s="9"/>
      <c r="H906" s="10"/>
    </row>
    <row r="907" spans="2:8" ht="15.75" customHeight="1">
      <c r="B907" s="5"/>
      <c r="C907" s="5"/>
      <c r="D907" s="5"/>
      <c r="E907" s="9"/>
      <c r="H907" s="10"/>
    </row>
    <row r="908" spans="2:8" ht="15.75" customHeight="1">
      <c r="B908" s="5"/>
      <c r="C908" s="5"/>
      <c r="D908" s="5"/>
      <c r="E908" s="9"/>
      <c r="H908" s="10"/>
    </row>
    <row r="909" spans="2:8" ht="15.75" customHeight="1">
      <c r="B909" s="5"/>
      <c r="C909" s="5"/>
      <c r="D909" s="5"/>
      <c r="E909" s="9"/>
      <c r="H909" s="10"/>
    </row>
    <row r="910" spans="2:8" ht="15.75" customHeight="1">
      <c r="B910" s="5"/>
      <c r="C910" s="5"/>
      <c r="D910" s="5"/>
      <c r="E910" s="9"/>
      <c r="H910" s="10"/>
    </row>
    <row r="911" spans="2:8" ht="15.75" customHeight="1">
      <c r="B911" s="5"/>
      <c r="C911" s="5"/>
      <c r="D911" s="5"/>
      <c r="E911" s="9"/>
      <c r="H911" s="10"/>
    </row>
    <row r="912" spans="2:8" ht="15.75" customHeight="1">
      <c r="B912" s="5"/>
      <c r="C912" s="5"/>
      <c r="D912" s="5"/>
      <c r="E912" s="9"/>
      <c r="H912" s="10"/>
    </row>
    <row r="913" spans="2:8" ht="15.75" customHeight="1">
      <c r="B913" s="5"/>
      <c r="C913" s="5"/>
      <c r="D913" s="5"/>
      <c r="E913" s="9"/>
      <c r="H913" s="10"/>
    </row>
    <row r="914" spans="2:8" ht="15.75" customHeight="1">
      <c r="B914" s="5"/>
      <c r="C914" s="5"/>
      <c r="D914" s="5"/>
      <c r="E914" s="9"/>
      <c r="H914" s="10"/>
    </row>
    <row r="915" spans="2:8" ht="15.75" customHeight="1">
      <c r="B915" s="5"/>
      <c r="C915" s="5"/>
      <c r="D915" s="5"/>
      <c r="E915" s="9"/>
      <c r="H915" s="10"/>
    </row>
    <row r="916" spans="2:8" ht="15.75" customHeight="1">
      <c r="B916" s="5"/>
      <c r="C916" s="5"/>
      <c r="D916" s="5"/>
      <c r="E916" s="9"/>
      <c r="H916" s="10"/>
    </row>
    <row r="917" spans="2:8" ht="15.75" customHeight="1">
      <c r="B917" s="5"/>
      <c r="C917" s="5"/>
      <c r="D917" s="5"/>
      <c r="E917" s="9"/>
      <c r="H917" s="10"/>
    </row>
    <row r="918" spans="2:8" ht="15.75" customHeight="1">
      <c r="B918" s="5"/>
      <c r="C918" s="5"/>
      <c r="D918" s="5"/>
      <c r="E918" s="9"/>
      <c r="H918" s="10"/>
    </row>
    <row r="919" spans="2:8" ht="15.75" customHeight="1">
      <c r="B919" s="5"/>
      <c r="C919" s="5"/>
      <c r="D919" s="5"/>
      <c r="E919" s="9"/>
      <c r="H919" s="10"/>
    </row>
    <row r="920" spans="2:8" ht="15.75" customHeight="1">
      <c r="B920" s="5"/>
      <c r="C920" s="5"/>
      <c r="D920" s="5"/>
      <c r="E920" s="9"/>
      <c r="H920" s="10"/>
    </row>
    <row r="921" spans="2:8" ht="15.75" customHeight="1">
      <c r="B921" s="5"/>
      <c r="C921" s="5"/>
      <c r="D921" s="5"/>
      <c r="E921" s="9"/>
      <c r="H921" s="10"/>
    </row>
    <row r="922" spans="2:8" ht="15.75" customHeight="1">
      <c r="B922" s="5"/>
      <c r="C922" s="5"/>
      <c r="D922" s="5"/>
      <c r="E922" s="9"/>
      <c r="H922" s="10"/>
    </row>
    <row r="923" spans="2:8" ht="15.75" customHeight="1">
      <c r="B923" s="5"/>
      <c r="C923" s="5"/>
      <c r="D923" s="5"/>
      <c r="E923" s="9"/>
      <c r="H923" s="10"/>
    </row>
    <row r="924" spans="2:8" ht="15.75" customHeight="1">
      <c r="B924" s="5"/>
      <c r="C924" s="5"/>
      <c r="D924" s="5"/>
      <c r="E924" s="9"/>
      <c r="H924" s="10"/>
    </row>
    <row r="925" spans="2:8" ht="15.75" customHeight="1">
      <c r="B925" s="5"/>
      <c r="C925" s="5"/>
      <c r="D925" s="5"/>
      <c r="E925" s="9"/>
      <c r="H925" s="10"/>
    </row>
    <row r="926" spans="2:8" ht="15.75" customHeight="1">
      <c r="B926" s="5"/>
      <c r="C926" s="5"/>
      <c r="D926" s="5"/>
      <c r="E926" s="9"/>
      <c r="H926" s="10"/>
    </row>
    <row r="927" spans="2:8" ht="15.75" customHeight="1">
      <c r="B927" s="5"/>
      <c r="C927" s="5"/>
      <c r="D927" s="5"/>
      <c r="E927" s="9"/>
      <c r="H927" s="10"/>
    </row>
    <row r="928" spans="2:8" ht="15.75" customHeight="1">
      <c r="B928" s="5"/>
      <c r="C928" s="5"/>
      <c r="D928" s="5"/>
      <c r="E928" s="9"/>
      <c r="H928" s="10"/>
    </row>
    <row r="929" spans="2:8" ht="15.75" customHeight="1">
      <c r="B929" s="5"/>
      <c r="C929" s="5"/>
      <c r="D929" s="5"/>
      <c r="E929" s="9"/>
      <c r="H929" s="10"/>
    </row>
    <row r="930" spans="2:8" ht="15.75" customHeight="1">
      <c r="B930" s="5"/>
      <c r="C930" s="5"/>
      <c r="D930" s="5"/>
      <c r="E930" s="9"/>
      <c r="H930" s="10"/>
    </row>
    <row r="931" spans="2:8" ht="15.75" customHeight="1">
      <c r="B931" s="5"/>
      <c r="C931" s="5"/>
      <c r="D931" s="5"/>
      <c r="E931" s="9"/>
      <c r="H931" s="10"/>
    </row>
    <row r="932" spans="2:8" ht="15.75" customHeight="1">
      <c r="B932" s="5"/>
      <c r="C932" s="5"/>
      <c r="D932" s="5"/>
      <c r="E932" s="9"/>
      <c r="H932" s="10"/>
    </row>
    <row r="933" spans="2:8" ht="15.75" customHeight="1">
      <c r="B933" s="5"/>
      <c r="C933" s="5"/>
      <c r="D933" s="5"/>
      <c r="E933" s="9"/>
      <c r="H933" s="10"/>
    </row>
    <row r="934" spans="2:8" ht="15.75" customHeight="1">
      <c r="B934" s="5"/>
      <c r="C934" s="5"/>
      <c r="D934" s="5"/>
      <c r="E934" s="9"/>
      <c r="H934" s="10"/>
    </row>
    <row r="935" spans="2:8" ht="15.75" customHeight="1">
      <c r="B935" s="5"/>
      <c r="C935" s="5"/>
      <c r="D935" s="5"/>
      <c r="E935" s="9"/>
      <c r="H935" s="10"/>
    </row>
    <row r="936" spans="2:8" ht="15.75" customHeight="1">
      <c r="B936" s="5"/>
      <c r="C936" s="5"/>
      <c r="D936" s="5"/>
      <c r="E936" s="9"/>
      <c r="H936" s="10"/>
    </row>
    <row r="937" spans="2:8" ht="15.75" customHeight="1">
      <c r="B937" s="5"/>
      <c r="C937" s="5"/>
      <c r="D937" s="5"/>
      <c r="E937" s="9"/>
      <c r="H937" s="10"/>
    </row>
    <row r="938" spans="2:8" ht="15.75" customHeight="1">
      <c r="B938" s="5"/>
      <c r="C938" s="5"/>
      <c r="D938" s="5"/>
      <c r="E938" s="9"/>
      <c r="H938" s="10"/>
    </row>
    <row r="939" spans="2:8" ht="15.75" customHeight="1">
      <c r="B939" s="5"/>
      <c r="C939" s="5"/>
      <c r="D939" s="5"/>
      <c r="E939" s="9"/>
      <c r="H939" s="10"/>
    </row>
    <row r="940" spans="2:8" ht="15.75" customHeight="1">
      <c r="B940" s="5"/>
      <c r="C940" s="5"/>
      <c r="D940" s="5"/>
      <c r="E940" s="9"/>
      <c r="H940" s="10"/>
    </row>
    <row r="941" spans="2:8" ht="15.75" customHeight="1">
      <c r="B941" s="5"/>
      <c r="C941" s="5"/>
      <c r="D941" s="5"/>
      <c r="E941" s="9"/>
      <c r="H941" s="10"/>
    </row>
    <row r="942" spans="2:8" ht="15.75" customHeight="1">
      <c r="B942" s="5"/>
      <c r="C942" s="5"/>
      <c r="D942" s="5"/>
      <c r="E942" s="9"/>
      <c r="H942" s="10"/>
    </row>
    <row r="943" spans="2:8" ht="15.75" customHeight="1">
      <c r="B943" s="5"/>
      <c r="C943" s="5"/>
      <c r="D943" s="5"/>
      <c r="E943" s="9"/>
      <c r="H943" s="10"/>
    </row>
    <row r="944" spans="2:8" ht="15.75" customHeight="1">
      <c r="B944" s="5"/>
      <c r="C944" s="5"/>
      <c r="D944" s="5"/>
      <c r="E944" s="9"/>
      <c r="H944" s="10"/>
    </row>
    <row r="945" spans="2:8" ht="15.75" customHeight="1">
      <c r="B945" s="5"/>
      <c r="C945" s="5"/>
      <c r="D945" s="5"/>
      <c r="E945" s="9"/>
      <c r="H945" s="10"/>
    </row>
    <row r="946" spans="2:8" ht="15.75" customHeight="1">
      <c r="B946" s="5"/>
      <c r="C946" s="5"/>
      <c r="D946" s="5"/>
      <c r="E946" s="9"/>
      <c r="H946" s="10"/>
    </row>
    <row r="947" spans="2:8" ht="15.75" customHeight="1">
      <c r="B947" s="5"/>
      <c r="C947" s="5"/>
      <c r="D947" s="5"/>
      <c r="E947" s="9"/>
      <c r="H947" s="10"/>
    </row>
    <row r="948" spans="2:8" ht="15.75" customHeight="1">
      <c r="B948" s="5"/>
      <c r="C948" s="5"/>
      <c r="D948" s="5"/>
      <c r="E948" s="9"/>
      <c r="H948" s="10"/>
    </row>
    <row r="949" spans="2:8" ht="15.75" customHeight="1">
      <c r="B949" s="5"/>
      <c r="C949" s="5"/>
      <c r="D949" s="5"/>
      <c r="E949" s="9"/>
      <c r="H949" s="10"/>
    </row>
    <row r="950" spans="2:8" ht="15.75" customHeight="1">
      <c r="B950" s="5"/>
      <c r="C950" s="5"/>
      <c r="D950" s="5"/>
      <c r="E950" s="9"/>
      <c r="H950" s="10"/>
    </row>
    <row r="951" spans="2:8" ht="15.75" customHeight="1">
      <c r="B951" s="5"/>
      <c r="C951" s="5"/>
      <c r="D951" s="5"/>
      <c r="E951" s="9"/>
      <c r="H951" s="10"/>
    </row>
    <row r="952" spans="2:8" ht="15.75" customHeight="1">
      <c r="B952" s="5"/>
      <c r="C952" s="5"/>
      <c r="D952" s="5"/>
      <c r="E952" s="9"/>
      <c r="H952" s="10"/>
    </row>
    <row r="953" spans="2:8" ht="15.75" customHeight="1">
      <c r="B953" s="5"/>
      <c r="C953" s="5"/>
      <c r="D953" s="5"/>
      <c r="E953" s="9"/>
      <c r="H953" s="10"/>
    </row>
    <row r="954" spans="2:8" ht="15.75" customHeight="1">
      <c r="B954" s="5"/>
      <c r="C954" s="5"/>
      <c r="D954" s="5"/>
      <c r="E954" s="9"/>
      <c r="H954" s="10"/>
    </row>
    <row r="955" spans="2:8" ht="15.75" customHeight="1">
      <c r="B955" s="5"/>
      <c r="C955" s="5"/>
      <c r="D955" s="5"/>
      <c r="E955" s="9"/>
      <c r="H955" s="10"/>
    </row>
    <row r="956" spans="2:8" ht="15.75" customHeight="1">
      <c r="B956" s="5"/>
      <c r="C956" s="5"/>
      <c r="D956" s="5"/>
      <c r="E956" s="9"/>
      <c r="H956" s="10"/>
    </row>
    <row r="957" spans="2:8" ht="15.75" customHeight="1">
      <c r="B957" s="5"/>
      <c r="C957" s="5"/>
      <c r="D957" s="5"/>
      <c r="E957" s="9"/>
      <c r="H957" s="10"/>
    </row>
    <row r="958" spans="2:8" ht="15.75" customHeight="1">
      <c r="B958" s="5"/>
      <c r="C958" s="5"/>
      <c r="D958" s="5"/>
      <c r="E958" s="9"/>
      <c r="H958" s="10"/>
    </row>
    <row r="959" spans="2:8" ht="15.75" customHeight="1">
      <c r="B959" s="5"/>
      <c r="C959" s="5"/>
      <c r="D959" s="5"/>
      <c r="E959" s="9"/>
      <c r="H959" s="10"/>
    </row>
    <row r="960" spans="2:8" ht="15.75" customHeight="1">
      <c r="B960" s="5"/>
      <c r="C960" s="5"/>
      <c r="D960" s="5"/>
      <c r="E960" s="9"/>
      <c r="H960" s="10"/>
    </row>
    <row r="961" spans="2:8" ht="15.75" customHeight="1">
      <c r="B961" s="5"/>
      <c r="C961" s="5"/>
      <c r="D961" s="5"/>
      <c r="E961" s="9"/>
      <c r="H961" s="10"/>
    </row>
    <row r="962" spans="2:8" ht="15.75" customHeight="1">
      <c r="B962" s="5"/>
      <c r="C962" s="5"/>
      <c r="D962" s="5"/>
      <c r="E962" s="9"/>
      <c r="H962" s="10"/>
    </row>
    <row r="963" spans="2:8" ht="15.75" customHeight="1">
      <c r="B963" s="5"/>
      <c r="C963" s="5"/>
      <c r="D963" s="5"/>
      <c r="E963" s="9"/>
      <c r="H963" s="10"/>
    </row>
    <row r="964" spans="2:8" ht="15.75" customHeight="1">
      <c r="B964" s="5"/>
      <c r="C964" s="5"/>
      <c r="D964" s="5"/>
      <c r="E964" s="9"/>
      <c r="H964" s="10"/>
    </row>
    <row r="965" spans="2:8" ht="15.75" customHeight="1">
      <c r="B965" s="5"/>
      <c r="C965" s="5"/>
      <c r="D965" s="5"/>
      <c r="E965" s="9"/>
      <c r="H965" s="10"/>
    </row>
    <row r="966" spans="2:8" ht="15.75" customHeight="1">
      <c r="B966" s="5"/>
      <c r="C966" s="5"/>
      <c r="D966" s="5"/>
      <c r="E966" s="9"/>
      <c r="H966" s="10"/>
    </row>
    <row r="967" spans="2:8" ht="15.75" customHeight="1">
      <c r="B967" s="5"/>
      <c r="C967" s="5"/>
      <c r="D967" s="5"/>
      <c r="E967" s="9"/>
      <c r="H967" s="10"/>
    </row>
    <row r="968" spans="2:8" ht="15.75" customHeight="1">
      <c r="B968" s="5"/>
      <c r="C968" s="5"/>
      <c r="D968" s="5"/>
      <c r="E968" s="9"/>
      <c r="H968" s="10"/>
    </row>
    <row r="969" spans="2:8" ht="15.75" customHeight="1">
      <c r="B969" s="5"/>
      <c r="C969" s="5"/>
      <c r="D969" s="5"/>
      <c r="E969" s="9"/>
      <c r="H969" s="10"/>
    </row>
    <row r="970" spans="2:8" ht="15.75" customHeight="1">
      <c r="B970" s="5"/>
      <c r="C970" s="5"/>
      <c r="D970" s="5"/>
      <c r="E970" s="9"/>
      <c r="H970" s="10"/>
    </row>
    <row r="971" spans="2:8" ht="15.75" customHeight="1">
      <c r="B971" s="5"/>
      <c r="C971" s="5"/>
      <c r="D971" s="5"/>
      <c r="E971" s="9"/>
      <c r="H971" s="10"/>
    </row>
    <row r="972" spans="2:8" ht="15.75" customHeight="1">
      <c r="B972" s="5"/>
      <c r="C972" s="5"/>
      <c r="D972" s="5"/>
      <c r="E972" s="9"/>
      <c r="H972" s="10"/>
    </row>
    <row r="973" spans="2:8" ht="15.75" customHeight="1">
      <c r="B973" s="5"/>
      <c r="C973" s="5"/>
      <c r="D973" s="5"/>
      <c r="E973" s="9"/>
      <c r="H973" s="10"/>
    </row>
    <row r="974" spans="2:8" ht="15.75" customHeight="1">
      <c r="B974" s="5"/>
      <c r="C974" s="5"/>
      <c r="D974" s="5"/>
      <c r="E974" s="9"/>
      <c r="H974" s="10"/>
    </row>
    <row r="975" spans="2:8" ht="15.75" customHeight="1">
      <c r="B975" s="5"/>
      <c r="C975" s="5"/>
      <c r="D975" s="5"/>
      <c r="E975" s="9"/>
      <c r="H975" s="10"/>
    </row>
    <row r="976" spans="2:8" ht="15.75" customHeight="1">
      <c r="B976" s="5"/>
      <c r="C976" s="5"/>
      <c r="D976" s="5"/>
      <c r="E976" s="9"/>
      <c r="H976" s="10"/>
    </row>
    <row r="977" spans="2:8" ht="15.75" customHeight="1">
      <c r="B977" s="5"/>
      <c r="C977" s="5"/>
      <c r="D977" s="5"/>
      <c r="E977" s="9"/>
      <c r="H977" s="10"/>
    </row>
    <row r="978" spans="2:8" ht="15.75" customHeight="1">
      <c r="B978" s="5"/>
      <c r="C978" s="5"/>
      <c r="D978" s="5"/>
      <c r="E978" s="9"/>
      <c r="H978" s="10"/>
    </row>
    <row r="979" spans="2:8" ht="15.75" customHeight="1">
      <c r="B979" s="5"/>
      <c r="C979" s="5"/>
      <c r="D979" s="5"/>
      <c r="E979" s="9"/>
      <c r="H979" s="10"/>
    </row>
    <row r="980" spans="2:8" ht="15.75" customHeight="1">
      <c r="B980" s="5"/>
      <c r="C980" s="5"/>
      <c r="D980" s="5"/>
      <c r="E980" s="9"/>
      <c r="H980" s="10"/>
    </row>
    <row r="981" spans="2:8" ht="15.75" customHeight="1">
      <c r="B981" s="5"/>
      <c r="C981" s="5"/>
      <c r="D981" s="5"/>
      <c r="E981" s="9"/>
      <c r="H981" s="10"/>
    </row>
    <row r="982" spans="2:8" ht="15.75" customHeight="1">
      <c r="B982" s="5"/>
      <c r="C982" s="5"/>
      <c r="D982" s="5"/>
      <c r="E982" s="9"/>
      <c r="H982" s="10"/>
    </row>
    <row r="983" spans="2:8" ht="15.75" customHeight="1">
      <c r="B983" s="5"/>
      <c r="C983" s="5"/>
      <c r="D983" s="5"/>
      <c r="E983" s="9"/>
      <c r="H983" s="10"/>
    </row>
    <row r="984" spans="2:8" ht="15.75" customHeight="1">
      <c r="B984" s="5"/>
      <c r="C984" s="5"/>
      <c r="D984" s="5"/>
      <c r="E984" s="9"/>
      <c r="H984" s="10"/>
    </row>
    <row r="985" spans="2:8" ht="15.75" customHeight="1">
      <c r="B985" s="5"/>
      <c r="C985" s="5"/>
      <c r="D985" s="5"/>
      <c r="E985" s="9"/>
      <c r="H985" s="10"/>
    </row>
    <row r="986" spans="2:8" ht="15.75" customHeight="1">
      <c r="B986" s="5"/>
      <c r="C986" s="5"/>
      <c r="D986" s="5"/>
      <c r="E986" s="9"/>
      <c r="H986" s="10"/>
    </row>
    <row r="987" spans="2:8" ht="15.75" customHeight="1">
      <c r="B987" s="5"/>
      <c r="C987" s="5"/>
      <c r="D987" s="5"/>
      <c r="E987" s="9"/>
      <c r="H987" s="10"/>
    </row>
    <row r="988" spans="2:8" ht="15.75" customHeight="1">
      <c r="B988" s="5"/>
      <c r="C988" s="5"/>
      <c r="D988" s="5"/>
      <c r="E988" s="9"/>
      <c r="H988" s="10"/>
    </row>
    <row r="989" spans="2:8" ht="15.75" customHeight="1">
      <c r="B989" s="5"/>
      <c r="C989" s="5"/>
      <c r="D989" s="5"/>
      <c r="E989" s="9"/>
      <c r="H989" s="10"/>
    </row>
    <row r="990" spans="2:8" ht="15.75" customHeight="1">
      <c r="B990" s="5"/>
      <c r="C990" s="5"/>
      <c r="D990" s="5"/>
      <c r="E990" s="9"/>
      <c r="H990" s="10"/>
    </row>
    <row r="991" spans="2:8" ht="15.75" customHeight="1">
      <c r="B991" s="5"/>
      <c r="C991" s="5"/>
      <c r="D991" s="5"/>
      <c r="E991" s="9"/>
      <c r="H991" s="10"/>
    </row>
    <row r="992" spans="2:8" ht="15.75" customHeight="1">
      <c r="B992" s="5"/>
      <c r="C992" s="5"/>
      <c r="D992" s="5"/>
      <c r="E992" s="9"/>
      <c r="H992" s="10"/>
    </row>
    <row r="993" spans="2:8" ht="15.75" customHeight="1">
      <c r="B993" s="5"/>
      <c r="C993" s="5"/>
      <c r="D993" s="5"/>
      <c r="E993" s="9"/>
      <c r="H993" s="10"/>
    </row>
    <row r="994" spans="2:8" ht="15.75" customHeight="1">
      <c r="B994" s="5"/>
      <c r="C994" s="5"/>
      <c r="D994" s="5"/>
      <c r="E994" s="9"/>
      <c r="H994" s="10"/>
    </row>
    <row r="995" spans="2:8" ht="15.75" customHeight="1">
      <c r="B995" s="5"/>
      <c r="C995" s="5"/>
      <c r="D995" s="5"/>
      <c r="E995" s="9"/>
      <c r="H995" s="10"/>
    </row>
    <row r="996" spans="2:8" ht="15.75" customHeight="1">
      <c r="B996" s="5"/>
      <c r="C996" s="5"/>
      <c r="D996" s="5"/>
      <c r="E996" s="9"/>
      <c r="H996" s="10"/>
    </row>
    <row r="997" spans="2:8" ht="15.75" customHeight="1">
      <c r="B997" s="5"/>
      <c r="C997" s="5"/>
      <c r="D997" s="5"/>
      <c r="E997" s="9"/>
      <c r="H997" s="10"/>
    </row>
    <row r="998" spans="2:8" ht="15.75" customHeight="1">
      <c r="B998" s="5"/>
      <c r="C998" s="5"/>
      <c r="D998" s="5"/>
      <c r="E998" s="9"/>
      <c r="H998" s="10"/>
    </row>
    <row r="999" spans="2:8" ht="15.75" customHeight="1">
      <c r="B999" s="5"/>
      <c r="C999" s="5"/>
      <c r="D999" s="5"/>
      <c r="E999" s="9"/>
      <c r="H999" s="10"/>
    </row>
    <row r="1000" spans="2:8" ht="15.75" customHeight="1">
      <c r="B1000" s="5"/>
      <c r="C1000" s="5"/>
      <c r="D1000" s="5"/>
      <c r="E1000" s="9"/>
      <c r="H1000" s="10"/>
    </row>
    <row r="1001" spans="2:8" ht="15.75" customHeight="1">
      <c r="B1001" s="5"/>
      <c r="C1001" s="5"/>
      <c r="D1001" s="5"/>
      <c r="E1001" s="9"/>
      <c r="H1001" s="10"/>
    </row>
    <row r="1002" spans="2:8" ht="15.75" customHeight="1">
      <c r="B1002" s="5"/>
      <c r="C1002" s="5"/>
      <c r="D1002" s="5"/>
      <c r="E1002" s="9"/>
      <c r="H1002" s="10"/>
    </row>
    <row r="1003" spans="2:8" ht="15.75" customHeight="1">
      <c r="B1003" s="5"/>
      <c r="C1003" s="5"/>
      <c r="D1003" s="5"/>
      <c r="E1003" s="9"/>
      <c r="H1003" s="10"/>
    </row>
    <row r="1004" spans="2:8" ht="15.75" customHeight="1">
      <c r="B1004" s="5"/>
      <c r="C1004" s="5"/>
      <c r="D1004" s="5"/>
      <c r="E1004" s="9"/>
      <c r="H1004" s="10"/>
    </row>
    <row r="1005" spans="2:8" ht="15.75" customHeight="1">
      <c r="B1005" s="5"/>
      <c r="C1005" s="5"/>
      <c r="D1005" s="5"/>
      <c r="E1005" s="9"/>
      <c r="H1005" s="10"/>
    </row>
    <row r="1006" spans="2:8" ht="15.75" customHeight="1">
      <c r="B1006" s="5"/>
      <c r="C1006" s="5"/>
      <c r="D1006" s="5"/>
      <c r="E1006" s="9"/>
      <c r="H1006" s="10"/>
    </row>
    <row r="1007" spans="2:8" ht="15.75" customHeight="1">
      <c r="B1007" s="5"/>
      <c r="C1007" s="5"/>
      <c r="D1007" s="5"/>
      <c r="E1007" s="9"/>
      <c r="H1007" s="10"/>
    </row>
    <row r="1008" spans="2:8" ht="15.75" customHeight="1">
      <c r="B1008" s="5"/>
      <c r="C1008" s="5"/>
      <c r="D1008" s="5"/>
      <c r="E1008" s="9"/>
      <c r="H1008" s="10"/>
    </row>
    <row r="1009" spans="2:8" ht="15.75" customHeight="1">
      <c r="B1009" s="5"/>
      <c r="C1009" s="5"/>
      <c r="D1009" s="5"/>
      <c r="E1009" s="9"/>
      <c r="H1009" s="10"/>
    </row>
    <row r="1010" spans="2:8" ht="15.75" customHeight="1">
      <c r="B1010" s="5"/>
      <c r="C1010" s="5"/>
      <c r="D1010" s="5"/>
      <c r="E1010" s="9"/>
      <c r="H1010" s="10"/>
    </row>
    <row r="1011" spans="2:8" ht="15.75" customHeight="1">
      <c r="B1011" s="5"/>
      <c r="C1011" s="5"/>
      <c r="D1011" s="5"/>
      <c r="E1011" s="9"/>
      <c r="H1011" s="10"/>
    </row>
    <row r="1012" spans="2:8" ht="15.75" customHeight="1">
      <c r="B1012" s="5"/>
      <c r="C1012" s="5"/>
      <c r="D1012" s="5"/>
      <c r="E1012" s="9"/>
      <c r="H1012" s="10"/>
    </row>
    <row r="1013" spans="2:8" ht="15.75" customHeight="1">
      <c r="B1013" s="5"/>
      <c r="C1013" s="5"/>
      <c r="D1013" s="5"/>
      <c r="E1013" s="9"/>
      <c r="H1013" s="10"/>
    </row>
    <row r="1014" spans="2:8" ht="15.75" customHeight="1">
      <c r="B1014" s="5"/>
      <c r="C1014" s="5"/>
      <c r="D1014" s="5"/>
      <c r="E1014" s="9"/>
      <c r="H1014" s="10"/>
    </row>
    <row r="1015" spans="2:8" ht="15.75" customHeight="1">
      <c r="B1015" s="5"/>
      <c r="C1015" s="5"/>
      <c r="D1015" s="5"/>
      <c r="E1015" s="9"/>
      <c r="H1015" s="10"/>
    </row>
    <row r="1016" spans="2:8" ht="15.75" customHeight="1">
      <c r="B1016" s="5"/>
      <c r="C1016" s="5"/>
      <c r="D1016" s="5"/>
      <c r="E1016" s="9"/>
      <c r="H1016" s="10"/>
    </row>
    <row r="1017" spans="2:8" ht="15.75" customHeight="1">
      <c r="B1017" s="5"/>
      <c r="C1017" s="5"/>
      <c r="D1017" s="5"/>
      <c r="E1017" s="9"/>
      <c r="H1017" s="10"/>
    </row>
    <row r="1018" spans="2:8" ht="15.75" customHeight="1">
      <c r="B1018" s="5"/>
      <c r="C1018" s="5"/>
      <c r="D1018" s="5"/>
      <c r="E1018" s="9"/>
      <c r="H1018" s="10"/>
    </row>
    <row r="1019" spans="2:8" ht="15.75" customHeight="1">
      <c r="B1019" s="5"/>
      <c r="C1019" s="5"/>
      <c r="D1019" s="5"/>
      <c r="E1019" s="9"/>
      <c r="H1019" s="10"/>
    </row>
    <row r="1020" spans="2:8" ht="15.75" customHeight="1">
      <c r="B1020" s="5"/>
      <c r="C1020" s="5"/>
      <c r="D1020" s="5"/>
      <c r="E1020" s="9"/>
      <c r="H1020" s="10"/>
    </row>
    <row r="1021" spans="2:8" ht="15.75" customHeight="1">
      <c r="B1021" s="5"/>
      <c r="C1021" s="5"/>
      <c r="D1021" s="5"/>
      <c r="E1021" s="9"/>
      <c r="H1021" s="10"/>
    </row>
    <row r="1022" spans="2:8" ht="15.75" customHeight="1">
      <c r="B1022" s="5"/>
      <c r="C1022" s="5"/>
      <c r="D1022" s="5"/>
      <c r="E1022" s="9"/>
      <c r="H1022" s="10"/>
    </row>
    <row r="1023" spans="2:8" ht="15.75" customHeight="1">
      <c r="B1023" s="5"/>
      <c r="C1023" s="5"/>
      <c r="D1023" s="5"/>
      <c r="E1023" s="9"/>
      <c r="H1023" s="10"/>
    </row>
    <row r="1024" spans="2:8" ht="15.75" customHeight="1">
      <c r="B1024" s="5"/>
      <c r="C1024" s="5"/>
      <c r="D1024" s="5"/>
      <c r="E1024" s="9"/>
      <c r="H1024" s="10"/>
    </row>
    <row r="1025" spans="2:8" ht="15.75" customHeight="1">
      <c r="B1025" s="5"/>
      <c r="C1025" s="5"/>
      <c r="D1025" s="5"/>
      <c r="E1025" s="9"/>
      <c r="H1025" s="10"/>
    </row>
    <row r="1026" spans="2:8" ht="15.75" customHeight="1">
      <c r="B1026" s="5"/>
      <c r="C1026" s="5"/>
      <c r="D1026" s="5"/>
      <c r="E1026" s="9"/>
      <c r="H1026" s="10"/>
    </row>
    <row r="1027" spans="2:8" ht="15.75" customHeight="1">
      <c r="B1027" s="5"/>
      <c r="C1027" s="5"/>
      <c r="D1027" s="5"/>
      <c r="E1027" s="9"/>
      <c r="H1027" s="10"/>
    </row>
    <row r="1028" spans="2:8" ht="15.75" customHeight="1">
      <c r="B1028" s="5"/>
      <c r="C1028" s="5"/>
      <c r="D1028" s="5"/>
      <c r="E1028" s="9"/>
      <c r="H1028" s="10"/>
    </row>
    <row r="1029" spans="2:8" ht="15.75" customHeight="1">
      <c r="B1029" s="5"/>
      <c r="C1029" s="5"/>
      <c r="D1029" s="5"/>
      <c r="E1029" s="9"/>
      <c r="H1029" s="10"/>
    </row>
    <row r="1030" spans="2:8" ht="15.75" customHeight="1">
      <c r="B1030" s="5"/>
      <c r="C1030" s="5"/>
      <c r="D1030" s="5"/>
      <c r="E1030" s="9"/>
      <c r="H1030" s="10"/>
    </row>
    <row r="1031" spans="2:8" ht="15.75" customHeight="1">
      <c r="B1031" s="5"/>
      <c r="C1031" s="5"/>
      <c r="D1031" s="5"/>
      <c r="E1031" s="9"/>
      <c r="H1031" s="10"/>
    </row>
    <row r="1032" spans="2:8" ht="15.75" customHeight="1">
      <c r="B1032" s="5"/>
      <c r="C1032" s="5"/>
      <c r="D1032" s="5"/>
      <c r="E1032" s="9"/>
      <c r="H1032" s="10"/>
    </row>
    <row r="1033" spans="2:8" ht="15.75" customHeight="1">
      <c r="B1033" s="5"/>
      <c r="C1033" s="5"/>
      <c r="D1033" s="5"/>
      <c r="E1033" s="9"/>
      <c r="H1033" s="10"/>
    </row>
    <row r="1034" spans="2:8" ht="15.75" customHeight="1">
      <c r="B1034" s="5"/>
      <c r="C1034" s="5"/>
      <c r="D1034" s="5"/>
      <c r="E1034" s="9"/>
      <c r="H1034" s="10"/>
    </row>
    <row r="1035" spans="2:8" ht="15.75" customHeight="1">
      <c r="B1035" s="5"/>
      <c r="C1035" s="5"/>
      <c r="D1035" s="5"/>
      <c r="E1035" s="9"/>
      <c r="H1035" s="10"/>
    </row>
    <row r="1036" spans="2:8" ht="15.75" customHeight="1">
      <c r="B1036" s="5"/>
      <c r="C1036" s="5"/>
      <c r="D1036" s="5"/>
      <c r="E1036" s="9"/>
      <c r="H1036" s="10"/>
    </row>
    <row r="1037" spans="2:8" ht="15.75" customHeight="1">
      <c r="B1037" s="5"/>
      <c r="C1037" s="5"/>
      <c r="D1037" s="5"/>
      <c r="E1037" s="9"/>
      <c r="H1037" s="10"/>
    </row>
    <row r="1038" spans="2:8" ht="15.75" customHeight="1">
      <c r="B1038" s="5"/>
      <c r="C1038" s="5"/>
      <c r="D1038" s="5"/>
      <c r="E1038" s="9"/>
      <c r="H1038" s="10"/>
    </row>
    <row r="1039" spans="2:8" ht="15.75" customHeight="1">
      <c r="B1039" s="5"/>
      <c r="C1039" s="5"/>
      <c r="D1039" s="5"/>
      <c r="E1039" s="9"/>
      <c r="H1039" s="10"/>
    </row>
    <row r="1040" spans="2:8" ht="15.75" customHeight="1">
      <c r="B1040" s="5"/>
      <c r="C1040" s="5"/>
      <c r="D1040" s="5"/>
      <c r="E1040" s="9"/>
      <c r="H1040" s="10"/>
    </row>
    <row r="1041" spans="2:8" ht="15.75" customHeight="1">
      <c r="B1041" s="5"/>
      <c r="C1041" s="5"/>
      <c r="D1041" s="5"/>
      <c r="E1041" s="9"/>
      <c r="H1041" s="10"/>
    </row>
    <row r="1042" spans="2:8" ht="15.75" customHeight="1">
      <c r="B1042" s="5"/>
      <c r="C1042" s="5"/>
      <c r="D1042" s="5"/>
      <c r="E1042" s="9"/>
      <c r="H1042" s="10"/>
    </row>
    <row r="1043" spans="2:8" ht="15.75" customHeight="1">
      <c r="B1043" s="5"/>
      <c r="C1043" s="5"/>
      <c r="D1043" s="5"/>
      <c r="E1043" s="9"/>
      <c r="H1043" s="10"/>
    </row>
    <row r="1044" spans="2:8" ht="15.75" customHeight="1">
      <c r="B1044" s="5"/>
      <c r="C1044" s="5"/>
      <c r="D1044" s="5"/>
      <c r="E1044" s="9"/>
      <c r="H1044" s="10"/>
    </row>
    <row r="1045" spans="2:8" ht="15.75" customHeight="1">
      <c r="B1045" s="5"/>
      <c r="C1045" s="5"/>
      <c r="D1045" s="5"/>
      <c r="E1045" s="9"/>
      <c r="H1045" s="10"/>
    </row>
    <row r="1046" spans="2:8" ht="15.75" customHeight="1">
      <c r="B1046" s="5"/>
      <c r="C1046" s="5"/>
      <c r="D1046" s="5"/>
      <c r="E1046" s="9"/>
      <c r="H1046" s="10"/>
    </row>
    <row r="1047" spans="2:8" ht="15.75" customHeight="1">
      <c r="B1047" s="5"/>
      <c r="C1047" s="5"/>
      <c r="D1047" s="5"/>
      <c r="E1047" s="9"/>
      <c r="H1047" s="10"/>
    </row>
    <row r="1048" spans="2:8" ht="15.75" customHeight="1">
      <c r="B1048" s="5"/>
      <c r="C1048" s="5"/>
      <c r="D1048" s="5"/>
      <c r="E1048" s="9"/>
      <c r="H1048" s="10"/>
    </row>
    <row r="1049" spans="2:8" ht="15.75" customHeight="1">
      <c r="B1049" s="5"/>
      <c r="C1049" s="5"/>
      <c r="D1049" s="5"/>
      <c r="E1049" s="9"/>
      <c r="H1049" s="10"/>
    </row>
    <row r="1050" spans="2:8" ht="15.75" customHeight="1">
      <c r="B1050" s="5"/>
      <c r="C1050" s="5"/>
      <c r="D1050" s="5"/>
      <c r="E1050" s="9"/>
      <c r="H1050" s="10"/>
    </row>
    <row r="1051" spans="2:8" ht="15.75" customHeight="1">
      <c r="B1051" s="5"/>
      <c r="C1051" s="5"/>
      <c r="D1051" s="5"/>
      <c r="E1051" s="9"/>
      <c r="H1051" s="10"/>
    </row>
    <row r="1052" spans="2:8" ht="15.75" customHeight="1">
      <c r="B1052" s="5"/>
      <c r="C1052" s="5"/>
      <c r="D1052" s="5"/>
      <c r="E1052" s="9"/>
      <c r="H1052" s="10"/>
    </row>
    <row r="1053" spans="2:8" ht="15.75" customHeight="1">
      <c r="B1053" s="5"/>
      <c r="C1053" s="5"/>
      <c r="D1053" s="5"/>
      <c r="E1053" s="9"/>
      <c r="H1053" s="10"/>
    </row>
    <row r="1054" spans="2:8" ht="15.75" customHeight="1">
      <c r="B1054" s="5"/>
      <c r="C1054" s="5"/>
      <c r="D1054" s="5"/>
      <c r="E1054" s="9"/>
      <c r="H1054" s="10"/>
    </row>
    <row r="1055" spans="2:8" ht="15.75" customHeight="1">
      <c r="B1055" s="5"/>
      <c r="C1055" s="5"/>
      <c r="D1055" s="5"/>
      <c r="E1055" s="9"/>
      <c r="H1055" s="10"/>
    </row>
    <row r="1056" spans="2:8" ht="15.75" customHeight="1">
      <c r="B1056" s="5"/>
      <c r="C1056" s="5"/>
      <c r="D1056" s="5"/>
      <c r="E1056" s="9"/>
      <c r="H1056" s="10"/>
    </row>
    <row r="1057" spans="2:8" ht="15.75" customHeight="1">
      <c r="B1057" s="5"/>
      <c r="C1057" s="5"/>
      <c r="D1057" s="5"/>
      <c r="E1057" s="9"/>
      <c r="H1057" s="10"/>
    </row>
    <row r="1058" spans="2:8" ht="15.75" customHeight="1">
      <c r="B1058" s="5"/>
      <c r="C1058" s="5"/>
      <c r="D1058" s="5"/>
      <c r="E1058" s="9"/>
      <c r="H1058" s="10"/>
    </row>
    <row r="1059" spans="2:8" ht="15.75" customHeight="1">
      <c r="B1059" s="5"/>
      <c r="C1059" s="5"/>
      <c r="D1059" s="5"/>
      <c r="E1059" s="9"/>
      <c r="H1059" s="10"/>
    </row>
  </sheetData>
  <sheetProtection algorithmName="SHA-512" hashValue="4zkuOSyDF3OZ8lgzAZIF0SKm60be9uIojJVbvpxi7PAWnFPhtaPSMZIGrbgYpQTt42k/9jBqxnVM1PYuRkCh8w==" saltValue="HXlHPtIGF+vAJ3idsSHP3g==" spinCount="100000" sheet="1" objects="1" scenarios="1"/>
  <printOptions/>
  <pageMargins left="0.7" right="0.7" top="0.75" bottom="0.75" header="0" footer="0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A995"/>
  <sheetViews>
    <sheetView zoomScale="90" zoomScaleNormal="90" workbookViewId="0" topLeftCell="A1">
      <pane xSplit="8" topLeftCell="AH1" activePane="topRight" state="frozen"/>
      <selection pane="topRight" activeCell="AL19" sqref="AL19"/>
    </sheetView>
  </sheetViews>
  <sheetFormatPr defaultColWidth="11.125" defaultRowHeight="15" customHeight="1"/>
  <cols>
    <col min="1" max="1" width="11.125" style="12" customWidth="1"/>
    <col min="2" max="2" width="25.375" style="14" customWidth="1"/>
    <col min="3" max="3" width="12.50390625" style="12" customWidth="1"/>
    <col min="4" max="4" width="14.125" style="12" customWidth="1"/>
    <col min="5" max="5" width="20.375" style="11" customWidth="1"/>
    <col min="6" max="6" width="13.00390625" style="5" customWidth="1"/>
    <col min="7" max="7" width="12.00390625" style="5" customWidth="1"/>
    <col min="8" max="8" width="11.50390625" style="5" customWidth="1"/>
    <col min="9" max="9" width="18.50390625" style="5" customWidth="1"/>
    <col min="10" max="10" width="8.375" style="5" customWidth="1"/>
    <col min="11" max="11" width="12.125" style="5" customWidth="1"/>
    <col min="12" max="12" width="10.50390625" style="5" customWidth="1"/>
    <col min="13" max="23" width="12.125" style="5" customWidth="1"/>
    <col min="24" max="24" width="8.625" style="5" customWidth="1"/>
    <col min="25" max="25" width="7.875" style="5" customWidth="1"/>
    <col min="26" max="26" width="9.875" style="5" customWidth="1"/>
    <col min="27" max="27" width="9.50390625" style="5" customWidth="1"/>
    <col min="28" max="28" width="10.00390625" style="5" customWidth="1"/>
    <col min="29" max="29" width="9.50390625" style="5" customWidth="1"/>
    <col min="30" max="30" width="9.375" style="5" customWidth="1"/>
    <col min="31" max="31" width="9.00390625" style="5" customWidth="1"/>
    <col min="32" max="32" width="9.50390625" style="5" customWidth="1"/>
    <col min="33" max="33" width="8.125" style="5" customWidth="1"/>
    <col min="34" max="38" width="10.625" style="5" customWidth="1"/>
    <col min="39" max="39" width="10.50390625" style="19" customWidth="1"/>
    <col min="40" max="40" width="11.875" style="5" customWidth="1"/>
    <col min="41" max="53" width="10.50390625" style="5" customWidth="1"/>
    <col min="54" max="16384" width="11.125" style="5" customWidth="1"/>
  </cols>
  <sheetData>
    <row r="1" spans="1:53" ht="15.75" customHeight="1">
      <c r="A1" s="120" t="s">
        <v>1183</v>
      </c>
      <c r="B1" s="131" t="s">
        <v>1</v>
      </c>
      <c r="C1" s="120" t="s">
        <v>5</v>
      </c>
      <c r="D1" s="120" t="s">
        <v>6</v>
      </c>
      <c r="E1" s="121" t="s">
        <v>8</v>
      </c>
      <c r="F1" s="48" t="s">
        <v>9</v>
      </c>
      <c r="G1" s="48" t="s">
        <v>2</v>
      </c>
      <c r="H1" s="48" t="s">
        <v>3</v>
      </c>
      <c r="I1" s="132" t="s">
        <v>10</v>
      </c>
      <c r="J1" s="1" t="s">
        <v>7</v>
      </c>
      <c r="K1" s="1" t="s">
        <v>1058</v>
      </c>
      <c r="L1" s="1" t="s">
        <v>1062</v>
      </c>
      <c r="M1" s="1" t="s">
        <v>1063</v>
      </c>
      <c r="N1" s="1" t="s">
        <v>1064</v>
      </c>
      <c r="O1" s="1" t="s">
        <v>1065</v>
      </c>
      <c r="P1" s="1" t="s">
        <v>1066</v>
      </c>
      <c r="Q1" s="1" t="s">
        <v>1067</v>
      </c>
      <c r="R1" s="1" t="s">
        <v>1068</v>
      </c>
      <c r="S1" s="1" t="s">
        <v>1069</v>
      </c>
      <c r="T1" s="48" t="s">
        <v>1126</v>
      </c>
      <c r="U1" s="48" t="s">
        <v>1125</v>
      </c>
      <c r="V1" s="48" t="s">
        <v>1127</v>
      </c>
      <c r="W1" s="48" t="s">
        <v>1128</v>
      </c>
      <c r="X1" s="48" t="s">
        <v>1129</v>
      </c>
      <c r="Y1" s="48" t="s">
        <v>1130</v>
      </c>
      <c r="Z1" s="48" t="s">
        <v>1152</v>
      </c>
      <c r="AA1" s="48" t="s">
        <v>1153</v>
      </c>
      <c r="AB1" s="48" t="s">
        <v>1154</v>
      </c>
      <c r="AC1" s="48" t="s">
        <v>1180</v>
      </c>
      <c r="AD1" s="48" t="s">
        <v>1181</v>
      </c>
      <c r="AE1" s="48" t="s">
        <v>1184</v>
      </c>
      <c r="AF1" s="48" t="s">
        <v>1186</v>
      </c>
      <c r="AG1" s="48" t="s">
        <v>1187</v>
      </c>
      <c r="AH1" s="48" t="s">
        <v>1188</v>
      </c>
      <c r="AI1" s="48" t="s">
        <v>1191</v>
      </c>
      <c r="AJ1" s="48" t="s">
        <v>1192</v>
      </c>
      <c r="AK1" s="48" t="s">
        <v>1193</v>
      </c>
      <c r="AL1" s="48" t="s">
        <v>1194</v>
      </c>
      <c r="AM1" s="18" t="s">
        <v>905</v>
      </c>
      <c r="AN1" s="1" t="s">
        <v>1124</v>
      </c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40" ht="15.75" customHeight="1">
      <c r="A2" s="45">
        <v>1</v>
      </c>
      <c r="B2" s="116" t="s">
        <v>60</v>
      </c>
      <c r="C2" s="117" t="s">
        <v>761</v>
      </c>
      <c r="D2" s="117">
        <v>495711</v>
      </c>
      <c r="E2" s="118">
        <v>840003148916502</v>
      </c>
      <c r="F2" s="119"/>
      <c r="G2" s="116" t="s">
        <v>762</v>
      </c>
      <c r="H2" s="116" t="s">
        <v>365</v>
      </c>
      <c r="I2" s="91" t="s">
        <v>1076</v>
      </c>
      <c r="J2" s="5">
        <v>46</v>
      </c>
      <c r="K2" s="30"/>
      <c r="L2" s="30"/>
      <c r="M2" s="30"/>
      <c r="N2" s="30"/>
      <c r="O2" s="87">
        <v>102</v>
      </c>
      <c r="P2" s="87">
        <v>107</v>
      </c>
      <c r="Q2" s="87">
        <v>85</v>
      </c>
      <c r="R2" s="30">
        <v>55</v>
      </c>
      <c r="S2" s="87">
        <v>118</v>
      </c>
      <c r="T2" s="87">
        <v>85</v>
      </c>
      <c r="U2" s="87">
        <v>80</v>
      </c>
      <c r="V2" s="87">
        <v>78</v>
      </c>
      <c r="W2" s="87">
        <v>83</v>
      </c>
      <c r="X2" s="30"/>
      <c r="Y2" s="30"/>
      <c r="Z2" s="30"/>
      <c r="AA2" s="87">
        <v>106</v>
      </c>
      <c r="AB2" s="87">
        <v>106</v>
      </c>
      <c r="AC2" s="75"/>
      <c r="AD2" s="75"/>
      <c r="AE2" s="75">
        <v>76</v>
      </c>
      <c r="AF2" s="75">
        <v>76</v>
      </c>
      <c r="AG2" s="75"/>
      <c r="AH2" s="75"/>
      <c r="AI2" s="75"/>
      <c r="AJ2" s="75"/>
      <c r="AK2" s="75"/>
      <c r="AL2" s="75"/>
      <c r="AM2" s="19">
        <f>SUM(S2:AB2)+SUM(O2:Q2)</f>
        <v>950</v>
      </c>
      <c r="AN2" s="30">
        <f>COUNT(J2:AL2)</f>
        <v>14</v>
      </c>
    </row>
    <row r="3" spans="1:40" s="67" customFormat="1" ht="15.75" customHeight="1">
      <c r="A3" s="79">
        <v>2</v>
      </c>
      <c r="B3" s="116" t="s">
        <v>48</v>
      </c>
      <c r="C3" s="117" t="s">
        <v>791</v>
      </c>
      <c r="D3" s="117">
        <v>395248</v>
      </c>
      <c r="E3" s="118">
        <v>840003004457761</v>
      </c>
      <c r="F3" s="119">
        <v>43162</v>
      </c>
      <c r="G3" s="116" t="s">
        <v>792</v>
      </c>
      <c r="H3" s="116" t="s">
        <v>793</v>
      </c>
      <c r="I3" s="91" t="s">
        <v>794</v>
      </c>
      <c r="J3" s="86">
        <v>28</v>
      </c>
      <c r="K3" s="63"/>
      <c r="L3" s="63"/>
      <c r="M3" s="63"/>
      <c r="N3" s="99">
        <v>15</v>
      </c>
      <c r="O3" s="87">
        <v>12</v>
      </c>
      <c r="P3" s="87">
        <v>12</v>
      </c>
      <c r="Q3" s="75">
        <v>12</v>
      </c>
      <c r="R3" s="75">
        <v>12</v>
      </c>
      <c r="S3" s="30">
        <v>6</v>
      </c>
      <c r="T3" s="30"/>
      <c r="U3" s="30"/>
      <c r="V3" s="30"/>
      <c r="W3" s="30"/>
      <c r="X3" s="87">
        <v>25</v>
      </c>
      <c r="Y3" s="87">
        <v>46</v>
      </c>
      <c r="Z3" s="30"/>
      <c r="AA3" s="30"/>
      <c r="AB3" s="30"/>
      <c r="AC3" s="87">
        <v>30</v>
      </c>
      <c r="AD3" s="87">
        <v>38</v>
      </c>
      <c r="AE3" s="87">
        <v>38</v>
      </c>
      <c r="AF3" s="87">
        <v>38</v>
      </c>
      <c r="AG3" s="75"/>
      <c r="AH3" s="75"/>
      <c r="AI3" s="75"/>
      <c r="AJ3" s="75"/>
      <c r="AK3" s="75"/>
      <c r="AL3" s="75"/>
      <c r="AM3" s="19">
        <f>SUM(X3:AF3)+SUM(J3:P3)</f>
        <v>282</v>
      </c>
      <c r="AN3" s="30">
        <f aca="true" t="shared" si="0" ref="AN3:AN17">COUNT(J3:AL3)</f>
        <v>13</v>
      </c>
    </row>
    <row r="4" spans="1:40" ht="15.75" customHeight="1">
      <c r="A4" s="45">
        <v>3</v>
      </c>
      <c r="B4" s="133" t="s">
        <v>1073</v>
      </c>
      <c r="C4" s="117" t="s">
        <v>662</v>
      </c>
      <c r="D4" s="117" t="s">
        <v>663</v>
      </c>
      <c r="E4" s="118">
        <v>840003202577611</v>
      </c>
      <c r="F4" s="119">
        <v>43136</v>
      </c>
      <c r="G4" s="116" t="s">
        <v>660</v>
      </c>
      <c r="H4" s="116" t="s">
        <v>43</v>
      </c>
      <c r="I4" s="91" t="s">
        <v>661</v>
      </c>
      <c r="J4" s="67">
        <v>32</v>
      </c>
      <c r="K4" s="75"/>
      <c r="L4" s="75">
        <v>26</v>
      </c>
      <c r="M4" s="75"/>
      <c r="N4" s="75"/>
      <c r="O4" s="75">
        <v>26</v>
      </c>
      <c r="P4" s="75">
        <v>26</v>
      </c>
      <c r="Q4" s="75">
        <v>26</v>
      </c>
      <c r="R4" s="75">
        <v>26</v>
      </c>
      <c r="S4" s="75">
        <v>26</v>
      </c>
      <c r="T4" s="75"/>
      <c r="U4" s="75"/>
      <c r="V4" s="75">
        <v>32</v>
      </c>
      <c r="W4" s="75">
        <v>32</v>
      </c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88">
        <f aca="true" t="shared" si="1" ref="AM4:AM17">SUM(J4:AF4)</f>
        <v>252</v>
      </c>
      <c r="AN4" s="30">
        <f t="shared" si="0"/>
        <v>9</v>
      </c>
    </row>
    <row r="5" spans="1:40" ht="15.75" customHeight="1">
      <c r="A5" s="45">
        <v>4</v>
      </c>
      <c r="B5" s="116" t="s">
        <v>60</v>
      </c>
      <c r="C5" s="117" t="s">
        <v>798</v>
      </c>
      <c r="D5" s="117">
        <v>491843</v>
      </c>
      <c r="E5" s="118">
        <v>840003142294904</v>
      </c>
      <c r="F5" s="119">
        <v>43157</v>
      </c>
      <c r="G5" s="116" t="s">
        <v>576</v>
      </c>
      <c r="H5" s="116" t="s">
        <v>582</v>
      </c>
      <c r="I5" s="91" t="s">
        <v>799</v>
      </c>
      <c r="J5" s="86">
        <v>25</v>
      </c>
      <c r="K5" s="30">
        <v>12</v>
      </c>
      <c r="L5" s="30"/>
      <c r="M5" s="30"/>
      <c r="N5" s="30"/>
      <c r="O5" s="30"/>
      <c r="P5" s="30"/>
      <c r="Q5" s="30"/>
      <c r="R5" s="30"/>
      <c r="S5" s="30">
        <v>6</v>
      </c>
      <c r="T5" s="87">
        <v>20</v>
      </c>
      <c r="U5" s="87">
        <v>20</v>
      </c>
      <c r="V5" s="87">
        <v>12</v>
      </c>
      <c r="W5" s="87">
        <v>20</v>
      </c>
      <c r="X5" s="30"/>
      <c r="Y5" s="30"/>
      <c r="Z5" s="30"/>
      <c r="AA5" s="87">
        <v>24</v>
      </c>
      <c r="AB5" s="87">
        <v>24</v>
      </c>
      <c r="AC5" s="30"/>
      <c r="AD5" s="30"/>
      <c r="AE5" s="30"/>
      <c r="AF5" s="30"/>
      <c r="AG5" s="87">
        <v>25</v>
      </c>
      <c r="AH5" s="30"/>
      <c r="AI5" s="87">
        <v>26</v>
      </c>
      <c r="AJ5" s="87">
        <v>44</v>
      </c>
      <c r="AK5" s="30"/>
      <c r="AL5" s="30"/>
      <c r="AM5" s="19">
        <f>SUM(T5:AJ5)+J5</f>
        <v>240</v>
      </c>
      <c r="AN5" s="30">
        <f>COUNT(J5:AL5)</f>
        <v>12</v>
      </c>
    </row>
    <row r="6" spans="1:40" s="36" customFormat="1" ht="15" customHeight="1" thickBot="1">
      <c r="A6" s="140">
        <v>5</v>
      </c>
      <c r="B6" s="141" t="s">
        <v>73</v>
      </c>
      <c r="C6" s="142">
        <v>118</v>
      </c>
      <c r="D6" s="142" t="s">
        <v>702</v>
      </c>
      <c r="E6" s="154"/>
      <c r="F6" s="144">
        <v>43174</v>
      </c>
      <c r="G6" s="141" t="s">
        <v>152</v>
      </c>
      <c r="H6" s="141" t="s">
        <v>153</v>
      </c>
      <c r="I6" s="145" t="s">
        <v>154</v>
      </c>
      <c r="J6" s="147">
        <v>24</v>
      </c>
      <c r="K6" s="147"/>
      <c r="L6" s="147"/>
      <c r="M6" s="147">
        <v>6</v>
      </c>
      <c r="N6" s="147"/>
      <c r="O6" s="147">
        <v>15</v>
      </c>
      <c r="P6" s="147">
        <v>15</v>
      </c>
      <c r="Q6" s="147"/>
      <c r="R6" s="147"/>
      <c r="S6" s="147"/>
      <c r="T6" s="147"/>
      <c r="U6" s="147"/>
      <c r="V6" s="147"/>
      <c r="W6" s="147"/>
      <c r="X6" s="147"/>
      <c r="Y6" s="147"/>
      <c r="Z6" s="147">
        <v>16</v>
      </c>
      <c r="AA6" s="147">
        <v>50</v>
      </c>
      <c r="AB6" s="147">
        <v>20</v>
      </c>
      <c r="AC6" s="147"/>
      <c r="AD6" s="147"/>
      <c r="AE6" s="147"/>
      <c r="AF6" s="147"/>
      <c r="AG6" s="147"/>
      <c r="AH6" s="147"/>
      <c r="AI6" s="147">
        <v>25</v>
      </c>
      <c r="AJ6" s="147">
        <v>16</v>
      </c>
      <c r="AK6" s="147"/>
      <c r="AL6" s="147"/>
      <c r="AM6" s="153">
        <f>SUM(J6:AJ6)</f>
        <v>187</v>
      </c>
      <c r="AN6" s="147">
        <f>COUNT(J6:AL6)</f>
        <v>9</v>
      </c>
    </row>
    <row r="7" spans="1:40" ht="15.75" customHeight="1">
      <c r="A7" s="5"/>
      <c r="B7" s="6" t="s">
        <v>30</v>
      </c>
      <c r="C7" s="7" t="s">
        <v>1137</v>
      </c>
      <c r="D7" s="7" t="s">
        <v>1138</v>
      </c>
      <c r="E7" s="8">
        <v>840003151992342</v>
      </c>
      <c r="F7" s="9">
        <v>43231</v>
      </c>
      <c r="G7" s="6" t="s">
        <v>1139</v>
      </c>
      <c r="H7" s="6" t="s">
        <v>1140</v>
      </c>
      <c r="I7" s="10" t="s">
        <v>1141</v>
      </c>
      <c r="K7" s="30">
        <v>26</v>
      </c>
      <c r="L7" s="30"/>
      <c r="M7" s="30"/>
      <c r="N7" s="30"/>
      <c r="O7" s="30"/>
      <c r="P7" s="30"/>
      <c r="Q7" s="30"/>
      <c r="R7" s="30"/>
      <c r="S7" s="30"/>
      <c r="T7" s="30">
        <v>26</v>
      </c>
      <c r="U7" s="30">
        <v>26</v>
      </c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>
        <v>26</v>
      </c>
      <c r="AL7" s="30"/>
      <c r="AM7" s="19">
        <f>SUM(J7:AK7)</f>
        <v>104</v>
      </c>
      <c r="AN7" s="30">
        <f>COUNT(J7:AL7)</f>
        <v>4</v>
      </c>
    </row>
    <row r="8" spans="1:40" s="67" customFormat="1" ht="15.75" customHeight="1">
      <c r="A8" s="85"/>
      <c r="B8" s="70" t="s">
        <v>73</v>
      </c>
      <c r="C8" s="71" t="s">
        <v>710</v>
      </c>
      <c r="D8" s="71"/>
      <c r="E8" s="89">
        <v>840003135189374</v>
      </c>
      <c r="F8" s="73">
        <v>43161</v>
      </c>
      <c r="G8" s="70" t="s">
        <v>1119</v>
      </c>
      <c r="H8" s="70" t="s">
        <v>1117</v>
      </c>
      <c r="I8" s="77" t="s">
        <v>1132</v>
      </c>
      <c r="K8" s="84"/>
      <c r="L8" s="84"/>
      <c r="M8" s="84"/>
      <c r="N8" s="84"/>
      <c r="O8" s="84">
        <v>10</v>
      </c>
      <c r="P8" s="84">
        <v>20</v>
      </c>
      <c r="Q8" s="84">
        <v>6</v>
      </c>
      <c r="R8" s="84">
        <v>6</v>
      </c>
      <c r="S8" s="84">
        <v>28</v>
      </c>
      <c r="T8" s="84"/>
      <c r="U8" s="84"/>
      <c r="V8" s="84"/>
      <c r="W8" s="84"/>
      <c r="X8" s="84"/>
      <c r="Y8" s="84"/>
      <c r="Z8" s="84"/>
      <c r="AA8" s="84"/>
      <c r="AB8" s="84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88">
        <f t="shared" si="1"/>
        <v>70</v>
      </c>
      <c r="AN8" s="30">
        <f t="shared" si="0"/>
        <v>5</v>
      </c>
    </row>
    <row r="9" spans="2:40" ht="15.75" customHeight="1">
      <c r="B9" s="13" t="s">
        <v>1072</v>
      </c>
      <c r="E9" s="8">
        <v>840003201448987</v>
      </c>
      <c r="F9" s="9"/>
      <c r="G9" s="6" t="s">
        <v>45</v>
      </c>
      <c r="H9" s="6" t="s">
        <v>46</v>
      </c>
      <c r="I9" s="10" t="s">
        <v>47</v>
      </c>
      <c r="J9" s="5">
        <v>16</v>
      </c>
      <c r="X9" s="5">
        <v>20</v>
      </c>
      <c r="Y9" s="5">
        <v>15</v>
      </c>
      <c r="AM9" s="88">
        <f t="shared" si="1"/>
        <v>51</v>
      </c>
      <c r="AN9" s="30">
        <f t="shared" si="0"/>
        <v>3</v>
      </c>
    </row>
    <row r="10" spans="2:40" ht="15.75" customHeight="1">
      <c r="B10" s="13" t="s">
        <v>39</v>
      </c>
      <c r="C10" s="7" t="s">
        <v>808</v>
      </c>
      <c r="D10" s="7" t="s">
        <v>809</v>
      </c>
      <c r="E10" s="8">
        <v>840003004435182</v>
      </c>
      <c r="F10" s="9">
        <v>43191</v>
      </c>
      <c r="G10" s="6" t="s">
        <v>811</v>
      </c>
      <c r="H10" s="6" t="s">
        <v>608</v>
      </c>
      <c r="I10" s="10" t="s">
        <v>813</v>
      </c>
      <c r="J10" s="5">
        <v>21</v>
      </c>
      <c r="Z10" s="5">
        <v>20</v>
      </c>
      <c r="AM10" s="88">
        <f t="shared" si="1"/>
        <v>41</v>
      </c>
      <c r="AN10" s="30">
        <f t="shared" si="0"/>
        <v>2</v>
      </c>
    </row>
    <row r="11" spans="2:40" ht="15.75" customHeight="1">
      <c r="B11" s="76" t="s">
        <v>60</v>
      </c>
      <c r="C11" s="71" t="s">
        <v>755</v>
      </c>
      <c r="D11" s="71">
        <v>494293</v>
      </c>
      <c r="E11" s="72">
        <v>840003200173936</v>
      </c>
      <c r="F11" s="73">
        <v>43153</v>
      </c>
      <c r="G11" s="70" t="s">
        <v>756</v>
      </c>
      <c r="H11" s="70" t="s">
        <v>358</v>
      </c>
      <c r="I11" s="77" t="s">
        <v>757</v>
      </c>
      <c r="J11" s="67">
        <v>36</v>
      </c>
      <c r="K11" s="67"/>
      <c r="L11" s="67"/>
      <c r="M11" s="67"/>
      <c r="N11" s="84"/>
      <c r="O11" s="84"/>
      <c r="P11" s="84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88">
        <f t="shared" si="1"/>
        <v>36</v>
      </c>
      <c r="AN11" s="30">
        <f t="shared" si="0"/>
        <v>1</v>
      </c>
    </row>
    <row r="12" spans="2:40" ht="15.75" customHeight="1">
      <c r="B12" s="13" t="s">
        <v>69</v>
      </c>
      <c r="C12" s="7" t="s">
        <v>648</v>
      </c>
      <c r="D12" s="7">
        <v>4278543</v>
      </c>
      <c r="E12" s="8">
        <v>840003128849066</v>
      </c>
      <c r="F12" s="9">
        <v>43196</v>
      </c>
      <c r="G12" s="6" t="s">
        <v>138</v>
      </c>
      <c r="H12" s="6" t="s">
        <v>20</v>
      </c>
      <c r="I12" s="10" t="s">
        <v>649</v>
      </c>
      <c r="J12" s="5">
        <v>24</v>
      </c>
      <c r="AM12" s="88">
        <f t="shared" si="1"/>
        <v>24</v>
      </c>
      <c r="AN12" s="30">
        <f t="shared" si="0"/>
        <v>1</v>
      </c>
    </row>
    <row r="13" spans="2:40" ht="15.75" customHeight="1">
      <c r="B13" s="13" t="s">
        <v>73</v>
      </c>
      <c r="C13" s="7" t="s">
        <v>795</v>
      </c>
      <c r="D13" s="7" t="s">
        <v>796</v>
      </c>
      <c r="F13" s="9">
        <v>43103</v>
      </c>
      <c r="G13" s="6" t="s">
        <v>252</v>
      </c>
      <c r="H13" s="6" t="s">
        <v>573</v>
      </c>
      <c r="I13" s="10" t="s">
        <v>797</v>
      </c>
      <c r="J13" s="5">
        <v>20</v>
      </c>
      <c r="AM13" s="88">
        <f t="shared" si="1"/>
        <v>20</v>
      </c>
      <c r="AN13" s="30">
        <f t="shared" si="0"/>
        <v>1</v>
      </c>
    </row>
    <row r="14" spans="2:40" ht="15" customHeight="1">
      <c r="B14" s="6" t="s">
        <v>88</v>
      </c>
      <c r="C14" s="7" t="s">
        <v>1010</v>
      </c>
      <c r="D14" s="7" t="s">
        <v>1011</v>
      </c>
      <c r="E14" s="8">
        <v>840003128222794</v>
      </c>
      <c r="F14" s="9">
        <v>43190</v>
      </c>
      <c r="G14" s="6" t="s">
        <v>220</v>
      </c>
      <c r="H14" s="6" t="s">
        <v>221</v>
      </c>
      <c r="I14" s="15" t="s">
        <v>222</v>
      </c>
      <c r="K14" s="5">
        <v>20</v>
      </c>
      <c r="AM14" s="88">
        <f t="shared" si="1"/>
        <v>20</v>
      </c>
      <c r="AN14" s="30">
        <f t="shared" si="0"/>
        <v>1</v>
      </c>
    </row>
    <row r="15" spans="2:40" ht="15.75" customHeight="1">
      <c r="B15" s="6" t="s">
        <v>48</v>
      </c>
      <c r="C15" s="7" t="s">
        <v>259</v>
      </c>
      <c r="D15" s="7">
        <v>397859</v>
      </c>
      <c r="E15" s="8">
        <v>84003144450816</v>
      </c>
      <c r="F15" s="9">
        <v>43163</v>
      </c>
      <c r="G15" s="70" t="s">
        <v>325</v>
      </c>
      <c r="H15" s="70" t="s">
        <v>326</v>
      </c>
      <c r="I15" s="10" t="s">
        <v>1171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75"/>
      <c r="Y15" s="75"/>
      <c r="Z15" s="75"/>
      <c r="AA15" s="75">
        <v>8</v>
      </c>
      <c r="AB15" s="75">
        <v>8</v>
      </c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88">
        <f t="shared" si="1"/>
        <v>16</v>
      </c>
      <c r="AN15" s="30">
        <f t="shared" si="0"/>
        <v>2</v>
      </c>
    </row>
    <row r="16" spans="2:40" ht="15" customHeight="1">
      <c r="B16" s="13" t="s">
        <v>199</v>
      </c>
      <c r="C16" s="7" t="s">
        <v>658</v>
      </c>
      <c r="D16" s="7" t="s">
        <v>659</v>
      </c>
      <c r="E16" s="8">
        <v>840003202577612</v>
      </c>
      <c r="F16" s="9">
        <v>43151</v>
      </c>
      <c r="G16" s="6" t="s">
        <v>660</v>
      </c>
      <c r="H16" s="6" t="s">
        <v>43</v>
      </c>
      <c r="I16" s="15" t="s">
        <v>661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88">
        <f t="shared" si="1"/>
        <v>0</v>
      </c>
      <c r="AN16" s="30">
        <f t="shared" si="0"/>
        <v>0</v>
      </c>
    </row>
    <row r="17" spans="2:40" ht="15" customHeight="1">
      <c r="B17" s="13" t="s">
        <v>88</v>
      </c>
      <c r="C17" s="7">
        <v>1618</v>
      </c>
      <c r="D17" s="7" t="s">
        <v>717</v>
      </c>
      <c r="F17" s="9">
        <v>43171</v>
      </c>
      <c r="G17" s="6" t="s">
        <v>718</v>
      </c>
      <c r="H17" s="6" t="s">
        <v>205</v>
      </c>
      <c r="I17" s="15" t="s">
        <v>206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88">
        <f t="shared" si="1"/>
        <v>0</v>
      </c>
      <c r="AN17" s="30">
        <f t="shared" si="0"/>
        <v>0</v>
      </c>
    </row>
    <row r="18" ht="15.75" customHeight="1">
      <c r="I18" s="10"/>
    </row>
    <row r="19" ht="15.75" customHeight="1">
      <c r="I19" s="10"/>
    </row>
    <row r="20" ht="15.75" customHeight="1">
      <c r="I20" s="10"/>
    </row>
    <row r="21" ht="15.75" customHeight="1">
      <c r="I21" s="10"/>
    </row>
    <row r="22" ht="15.75" customHeight="1">
      <c r="I22" s="10"/>
    </row>
    <row r="23" ht="15.75" customHeight="1">
      <c r="I23" s="10"/>
    </row>
    <row r="24" ht="15.75" customHeight="1">
      <c r="I24" s="10"/>
    </row>
    <row r="25" ht="15.75" customHeight="1">
      <c r="I25" s="10"/>
    </row>
    <row r="26" ht="15.75" customHeight="1">
      <c r="I26" s="10"/>
    </row>
    <row r="27" ht="15.75" customHeight="1">
      <c r="I27" s="10"/>
    </row>
    <row r="28" ht="15.75" customHeight="1">
      <c r="I28" s="10"/>
    </row>
    <row r="29" ht="15.75" customHeight="1">
      <c r="I29" s="10"/>
    </row>
    <row r="30" ht="15.75" customHeight="1">
      <c r="I30" s="10"/>
    </row>
    <row r="31" ht="15.75" customHeight="1">
      <c r="I31" s="10"/>
    </row>
    <row r="32" ht="15.75" customHeight="1">
      <c r="I32" s="10"/>
    </row>
    <row r="33" ht="15.75" customHeight="1">
      <c r="I33" s="10"/>
    </row>
    <row r="34" ht="15.75" customHeight="1">
      <c r="I34" s="10"/>
    </row>
    <row r="35" ht="15.75" customHeight="1">
      <c r="I35" s="10"/>
    </row>
    <row r="36" ht="15.75" customHeight="1">
      <c r="I36" s="10"/>
    </row>
    <row r="37" ht="15.75" customHeight="1">
      <c r="I37" s="10"/>
    </row>
    <row r="38" ht="15.75" customHeight="1">
      <c r="I38" s="10"/>
    </row>
    <row r="39" ht="15.75" customHeight="1">
      <c r="I39" s="10"/>
    </row>
    <row r="40" ht="15.75" customHeight="1">
      <c r="I40" s="10"/>
    </row>
    <row r="41" ht="15.75" customHeight="1">
      <c r="I41" s="10"/>
    </row>
    <row r="42" ht="15.75" customHeight="1">
      <c r="I42" s="10"/>
    </row>
    <row r="43" ht="15.75" customHeight="1">
      <c r="I43" s="10"/>
    </row>
    <row r="44" ht="15.75" customHeight="1">
      <c r="I44" s="10"/>
    </row>
    <row r="45" ht="15.75" customHeight="1">
      <c r="I45" s="10"/>
    </row>
    <row r="46" ht="15.75" customHeight="1">
      <c r="I46" s="10"/>
    </row>
    <row r="47" ht="15.75" customHeight="1">
      <c r="I47" s="10"/>
    </row>
    <row r="48" ht="15.75" customHeight="1">
      <c r="I48" s="10"/>
    </row>
    <row r="49" ht="15.75" customHeight="1">
      <c r="I49" s="10"/>
    </row>
    <row r="50" ht="15.75" customHeight="1">
      <c r="I50" s="10"/>
    </row>
    <row r="51" ht="15.75" customHeight="1">
      <c r="I51" s="10"/>
    </row>
    <row r="52" ht="15.75" customHeight="1">
      <c r="I52" s="10"/>
    </row>
    <row r="53" ht="15.75" customHeight="1">
      <c r="I53" s="10"/>
    </row>
    <row r="54" ht="15.75" customHeight="1">
      <c r="I54" s="10"/>
    </row>
    <row r="55" ht="15.75" customHeight="1">
      <c r="I55" s="10"/>
    </row>
    <row r="56" ht="15.75" customHeight="1">
      <c r="I56" s="10"/>
    </row>
    <row r="57" ht="15.75" customHeight="1">
      <c r="I57" s="10"/>
    </row>
    <row r="58" ht="15.75" customHeight="1">
      <c r="I58" s="10"/>
    </row>
    <row r="59" ht="15.75" customHeight="1">
      <c r="I59" s="10"/>
    </row>
    <row r="60" ht="15.75" customHeight="1">
      <c r="I60" s="10"/>
    </row>
    <row r="61" ht="15.75" customHeight="1">
      <c r="I61" s="10"/>
    </row>
    <row r="62" ht="15.75" customHeight="1">
      <c r="I62" s="10"/>
    </row>
    <row r="63" ht="15.75" customHeight="1">
      <c r="I63" s="10"/>
    </row>
    <row r="64" ht="15.75" customHeight="1">
      <c r="I64" s="10"/>
    </row>
    <row r="65" ht="15.75" customHeight="1">
      <c r="I65" s="10"/>
    </row>
    <row r="66" ht="15.75" customHeight="1">
      <c r="I66" s="10"/>
    </row>
    <row r="67" ht="15.75" customHeight="1">
      <c r="I67" s="10"/>
    </row>
    <row r="68" ht="15.75" customHeight="1">
      <c r="I68" s="10"/>
    </row>
    <row r="69" ht="15.75" customHeight="1">
      <c r="I69" s="10"/>
    </row>
    <row r="70" ht="15.75" customHeight="1">
      <c r="I70" s="10"/>
    </row>
    <row r="71" ht="15.75" customHeight="1">
      <c r="I71" s="10"/>
    </row>
    <row r="72" ht="15.75" customHeight="1">
      <c r="I72" s="10"/>
    </row>
    <row r="73" ht="15.75" customHeight="1">
      <c r="I73" s="10"/>
    </row>
    <row r="74" ht="15.75" customHeight="1">
      <c r="I74" s="10"/>
    </row>
    <row r="75" ht="15.75" customHeight="1">
      <c r="I75" s="10"/>
    </row>
    <row r="76" ht="15.75" customHeight="1">
      <c r="I76" s="10"/>
    </row>
    <row r="77" ht="15.75" customHeight="1">
      <c r="I77" s="10"/>
    </row>
    <row r="78" ht="15.75" customHeight="1">
      <c r="I78" s="10"/>
    </row>
    <row r="79" ht="15.75" customHeight="1">
      <c r="I79" s="10"/>
    </row>
    <row r="80" ht="15.75" customHeight="1">
      <c r="I80" s="10"/>
    </row>
    <row r="81" ht="15.75" customHeight="1">
      <c r="I81" s="10"/>
    </row>
    <row r="82" ht="15.75" customHeight="1">
      <c r="I82" s="10"/>
    </row>
    <row r="83" ht="15.75" customHeight="1">
      <c r="I83" s="10"/>
    </row>
    <row r="84" ht="15.75" customHeight="1">
      <c r="I84" s="10"/>
    </row>
    <row r="85" ht="15.75" customHeight="1">
      <c r="I85" s="10"/>
    </row>
    <row r="86" ht="15.75" customHeight="1">
      <c r="I86" s="10"/>
    </row>
    <row r="87" ht="15.75" customHeight="1">
      <c r="I87" s="10"/>
    </row>
    <row r="88" ht="15.75" customHeight="1">
      <c r="I88" s="10"/>
    </row>
    <row r="89" ht="15.75" customHeight="1">
      <c r="I89" s="10"/>
    </row>
    <row r="90" ht="15.75" customHeight="1">
      <c r="I90" s="10"/>
    </row>
    <row r="91" ht="15.75" customHeight="1">
      <c r="I91" s="10"/>
    </row>
    <row r="92" ht="15.75" customHeight="1">
      <c r="I92" s="10"/>
    </row>
    <row r="93" ht="15.75" customHeight="1">
      <c r="I93" s="10"/>
    </row>
    <row r="94" ht="15.75" customHeight="1">
      <c r="I94" s="10"/>
    </row>
    <row r="95" ht="15.75" customHeight="1">
      <c r="I95" s="10"/>
    </row>
    <row r="96" ht="15.75" customHeight="1">
      <c r="I96" s="10"/>
    </row>
    <row r="97" ht="15.75" customHeight="1">
      <c r="I97" s="10"/>
    </row>
    <row r="98" ht="15.75" customHeight="1">
      <c r="I98" s="10"/>
    </row>
    <row r="99" ht="15.75" customHeight="1">
      <c r="I99" s="10"/>
    </row>
    <row r="100" ht="15.75" customHeight="1">
      <c r="I100" s="10"/>
    </row>
    <row r="101" ht="15.75" customHeight="1">
      <c r="I101" s="10"/>
    </row>
    <row r="102" ht="15.75" customHeight="1">
      <c r="I102" s="10"/>
    </row>
    <row r="103" ht="15.75" customHeight="1">
      <c r="I103" s="10"/>
    </row>
    <row r="104" ht="15.75" customHeight="1">
      <c r="I104" s="10"/>
    </row>
    <row r="105" ht="15.75" customHeight="1">
      <c r="I105" s="10"/>
    </row>
    <row r="106" ht="15.75" customHeight="1">
      <c r="I106" s="10"/>
    </row>
    <row r="107" ht="15.75" customHeight="1">
      <c r="I107" s="10"/>
    </row>
    <row r="108" ht="15.75" customHeight="1">
      <c r="I108" s="10"/>
    </row>
    <row r="109" ht="15.75" customHeight="1">
      <c r="I109" s="10"/>
    </row>
    <row r="110" ht="15.75" customHeight="1">
      <c r="I110" s="10"/>
    </row>
    <row r="111" ht="15.75" customHeight="1">
      <c r="I111" s="10"/>
    </row>
    <row r="112" ht="15.75" customHeight="1">
      <c r="I112" s="10"/>
    </row>
    <row r="113" ht="15.75" customHeight="1">
      <c r="I113" s="10"/>
    </row>
    <row r="114" ht="15.75" customHeight="1">
      <c r="I114" s="10"/>
    </row>
    <row r="115" ht="15.75" customHeight="1">
      <c r="I115" s="10"/>
    </row>
    <row r="116" ht="15.75" customHeight="1">
      <c r="I116" s="10"/>
    </row>
    <row r="117" ht="15.75" customHeight="1">
      <c r="I117" s="10"/>
    </row>
    <row r="118" ht="15.75" customHeight="1">
      <c r="I118" s="10"/>
    </row>
    <row r="119" ht="15.75" customHeight="1">
      <c r="I119" s="10"/>
    </row>
    <row r="120" ht="15.75" customHeight="1">
      <c r="I120" s="10"/>
    </row>
    <row r="121" ht="15.75" customHeight="1">
      <c r="I121" s="10"/>
    </row>
    <row r="122" ht="15.75" customHeight="1">
      <c r="I122" s="10"/>
    </row>
    <row r="123" ht="15.75" customHeight="1">
      <c r="I123" s="10"/>
    </row>
    <row r="124" ht="15.75" customHeight="1">
      <c r="I124" s="10"/>
    </row>
    <row r="125" ht="15.75" customHeight="1">
      <c r="I125" s="10"/>
    </row>
    <row r="126" ht="15.75" customHeight="1">
      <c r="I126" s="10"/>
    </row>
    <row r="127" ht="15.75" customHeight="1">
      <c r="I127" s="10"/>
    </row>
    <row r="128" ht="15.75" customHeight="1">
      <c r="I128" s="10"/>
    </row>
    <row r="129" ht="15.75" customHeight="1">
      <c r="I129" s="10"/>
    </row>
    <row r="130" ht="15.75" customHeight="1">
      <c r="I130" s="10"/>
    </row>
    <row r="131" ht="15.75" customHeight="1">
      <c r="I131" s="10"/>
    </row>
    <row r="132" ht="15.75" customHeight="1">
      <c r="I132" s="10"/>
    </row>
    <row r="133" ht="15.75" customHeight="1">
      <c r="I133" s="10"/>
    </row>
    <row r="134" ht="15.75" customHeight="1">
      <c r="I134" s="10"/>
    </row>
    <row r="135" ht="15.75" customHeight="1">
      <c r="I135" s="10"/>
    </row>
    <row r="136" ht="15.75" customHeight="1">
      <c r="I136" s="10"/>
    </row>
    <row r="137" ht="15.75" customHeight="1">
      <c r="I137" s="10"/>
    </row>
    <row r="138" ht="15.75" customHeight="1">
      <c r="I138" s="10"/>
    </row>
    <row r="139" ht="15.75" customHeight="1">
      <c r="I139" s="10"/>
    </row>
    <row r="140" ht="15.75" customHeight="1">
      <c r="I140" s="10"/>
    </row>
    <row r="141" ht="15.75" customHeight="1">
      <c r="I141" s="10"/>
    </row>
    <row r="142" ht="15.75" customHeight="1">
      <c r="I142" s="10"/>
    </row>
    <row r="143" ht="15.75" customHeight="1">
      <c r="I143" s="10"/>
    </row>
    <row r="144" ht="15.75" customHeight="1">
      <c r="I144" s="10"/>
    </row>
    <row r="145" ht="15.75" customHeight="1">
      <c r="I145" s="10"/>
    </row>
    <row r="146" ht="15.75" customHeight="1">
      <c r="I146" s="10"/>
    </row>
    <row r="147" ht="15.75" customHeight="1">
      <c r="I147" s="10"/>
    </row>
    <row r="148" ht="15.75" customHeight="1">
      <c r="I148" s="10"/>
    </row>
    <row r="149" ht="15.75" customHeight="1">
      <c r="I149" s="10"/>
    </row>
    <row r="150" ht="15.75" customHeight="1">
      <c r="I150" s="10"/>
    </row>
    <row r="151" ht="15.75" customHeight="1">
      <c r="I151" s="10"/>
    </row>
    <row r="152" ht="15.75" customHeight="1">
      <c r="I152" s="10"/>
    </row>
    <row r="153" ht="15.75" customHeight="1">
      <c r="I153" s="10"/>
    </row>
    <row r="154" ht="15.75" customHeight="1">
      <c r="I154" s="10"/>
    </row>
    <row r="155" ht="15.75" customHeight="1">
      <c r="I155" s="10"/>
    </row>
    <row r="156" ht="15.75" customHeight="1">
      <c r="I156" s="10"/>
    </row>
    <row r="157" ht="15.75" customHeight="1">
      <c r="I157" s="10"/>
    </row>
    <row r="158" ht="15.75" customHeight="1">
      <c r="I158" s="10"/>
    </row>
    <row r="159" ht="15.75" customHeight="1">
      <c r="I159" s="10"/>
    </row>
    <row r="160" ht="15.75" customHeight="1">
      <c r="I160" s="10"/>
    </row>
    <row r="161" ht="15.75" customHeight="1">
      <c r="I161" s="10"/>
    </row>
    <row r="162" ht="15.75" customHeight="1">
      <c r="I162" s="10"/>
    </row>
    <row r="163" ht="15.75" customHeight="1">
      <c r="I163" s="10"/>
    </row>
    <row r="164" ht="15.75" customHeight="1">
      <c r="I164" s="10"/>
    </row>
    <row r="165" ht="15.75" customHeight="1">
      <c r="I165" s="10"/>
    </row>
    <row r="166" ht="15.75" customHeight="1">
      <c r="I166" s="10"/>
    </row>
    <row r="167" ht="15.75" customHeight="1">
      <c r="I167" s="10"/>
    </row>
    <row r="168" ht="15.75" customHeight="1">
      <c r="I168" s="10"/>
    </row>
    <row r="169" ht="15.75" customHeight="1">
      <c r="I169" s="10"/>
    </row>
    <row r="170" ht="15.75" customHeight="1">
      <c r="I170" s="10"/>
    </row>
    <row r="171" ht="15.75" customHeight="1">
      <c r="I171" s="10"/>
    </row>
    <row r="172" ht="15.75" customHeight="1">
      <c r="I172" s="10"/>
    </row>
    <row r="173" ht="15.75" customHeight="1">
      <c r="I173" s="10"/>
    </row>
    <row r="174" ht="15.75" customHeight="1">
      <c r="I174" s="10"/>
    </row>
    <row r="175" ht="15.75" customHeight="1">
      <c r="I175" s="10"/>
    </row>
    <row r="176" ht="15.75" customHeight="1">
      <c r="I176" s="10"/>
    </row>
    <row r="177" ht="15.75" customHeight="1">
      <c r="I177" s="10"/>
    </row>
    <row r="178" ht="15.75" customHeight="1">
      <c r="I178" s="10"/>
    </row>
    <row r="179" ht="15.75" customHeight="1">
      <c r="I179" s="10"/>
    </row>
    <row r="180" ht="15.75" customHeight="1">
      <c r="I180" s="10"/>
    </row>
    <row r="181" ht="15.75" customHeight="1">
      <c r="I181" s="10"/>
    </row>
    <row r="182" ht="15.75" customHeight="1">
      <c r="I182" s="10"/>
    </row>
    <row r="183" ht="15.75" customHeight="1">
      <c r="I183" s="10"/>
    </row>
    <row r="184" ht="15.75" customHeight="1">
      <c r="I184" s="10"/>
    </row>
    <row r="185" ht="15.75" customHeight="1">
      <c r="I185" s="10"/>
    </row>
    <row r="186" ht="15.75" customHeight="1">
      <c r="I186" s="10"/>
    </row>
    <row r="187" ht="15.75" customHeight="1">
      <c r="I187" s="10"/>
    </row>
    <row r="188" ht="15.75" customHeight="1">
      <c r="I188" s="10"/>
    </row>
    <row r="189" ht="15.75" customHeight="1">
      <c r="I189" s="10"/>
    </row>
    <row r="190" ht="15.75" customHeight="1">
      <c r="I190" s="10"/>
    </row>
    <row r="191" ht="15.75" customHeight="1">
      <c r="I191" s="10"/>
    </row>
    <row r="192" ht="15.75" customHeight="1">
      <c r="I192" s="10"/>
    </row>
    <row r="193" ht="15.75" customHeight="1">
      <c r="I193" s="10"/>
    </row>
    <row r="194" ht="15.75" customHeight="1">
      <c r="I194" s="10"/>
    </row>
    <row r="195" ht="15.75" customHeight="1">
      <c r="I195" s="10"/>
    </row>
    <row r="196" ht="15.75" customHeight="1">
      <c r="I196" s="10"/>
    </row>
    <row r="197" ht="15.75" customHeight="1">
      <c r="I197" s="10"/>
    </row>
    <row r="198" ht="15.75" customHeight="1">
      <c r="I198" s="10"/>
    </row>
    <row r="199" ht="15.75" customHeight="1">
      <c r="I199" s="10"/>
    </row>
    <row r="200" ht="15.75" customHeight="1">
      <c r="I200" s="10"/>
    </row>
    <row r="201" ht="15.75" customHeight="1">
      <c r="I201" s="10"/>
    </row>
    <row r="202" ht="15.75" customHeight="1">
      <c r="I202" s="10"/>
    </row>
    <row r="203" ht="15.75" customHeight="1">
      <c r="I203" s="10"/>
    </row>
    <row r="204" ht="15.75" customHeight="1">
      <c r="I204" s="10"/>
    </row>
    <row r="205" ht="15.75" customHeight="1">
      <c r="I205" s="10"/>
    </row>
    <row r="206" ht="15.75" customHeight="1">
      <c r="I206" s="10"/>
    </row>
    <row r="207" ht="15.75" customHeight="1">
      <c r="I207" s="10"/>
    </row>
    <row r="208" ht="15.75" customHeight="1">
      <c r="I208" s="10"/>
    </row>
    <row r="209" ht="15.75" customHeight="1">
      <c r="I209" s="10"/>
    </row>
    <row r="210" ht="15.75" customHeight="1">
      <c r="I210" s="10"/>
    </row>
    <row r="211" ht="15.75" customHeight="1">
      <c r="I211" s="10"/>
    </row>
    <row r="212" ht="15.75" customHeight="1">
      <c r="I212" s="10"/>
    </row>
    <row r="213" ht="15.75" customHeight="1">
      <c r="I213" s="10"/>
    </row>
    <row r="214" ht="15.75" customHeight="1">
      <c r="I214" s="10"/>
    </row>
    <row r="215" ht="15.75" customHeight="1">
      <c r="I215" s="10"/>
    </row>
    <row r="216" ht="15.75" customHeight="1">
      <c r="I216" s="10"/>
    </row>
    <row r="217" ht="15.75" customHeight="1">
      <c r="I217" s="10"/>
    </row>
    <row r="218" ht="15.75" customHeight="1">
      <c r="I218" s="10"/>
    </row>
    <row r="219" ht="15.75" customHeight="1">
      <c r="I219" s="10"/>
    </row>
    <row r="220" ht="15.75" customHeight="1">
      <c r="I220" s="10"/>
    </row>
    <row r="221" ht="15.75" customHeight="1">
      <c r="I221" s="10"/>
    </row>
    <row r="222" ht="15.75" customHeight="1">
      <c r="I222" s="10"/>
    </row>
    <row r="223" ht="15.75" customHeight="1">
      <c r="I223" s="10"/>
    </row>
    <row r="224" ht="15.75" customHeight="1">
      <c r="I224" s="10"/>
    </row>
    <row r="225" ht="15.75" customHeight="1">
      <c r="I225" s="10"/>
    </row>
    <row r="226" ht="15.75" customHeight="1">
      <c r="I226" s="10"/>
    </row>
    <row r="227" ht="15.75" customHeight="1">
      <c r="I227" s="10"/>
    </row>
    <row r="228" ht="15.75" customHeight="1">
      <c r="I228" s="10"/>
    </row>
    <row r="229" ht="15.75" customHeight="1">
      <c r="I229" s="10"/>
    </row>
    <row r="230" ht="15.75" customHeight="1">
      <c r="I230" s="10"/>
    </row>
    <row r="231" ht="15.75" customHeight="1">
      <c r="I231" s="10"/>
    </row>
    <row r="232" ht="15.75" customHeight="1">
      <c r="I232" s="10"/>
    </row>
    <row r="233" ht="15.75" customHeight="1">
      <c r="I233" s="10"/>
    </row>
    <row r="234" ht="15.75" customHeight="1">
      <c r="I234" s="10"/>
    </row>
    <row r="235" ht="15.75" customHeight="1">
      <c r="I235" s="10"/>
    </row>
    <row r="236" ht="15.75" customHeight="1">
      <c r="I236" s="10"/>
    </row>
    <row r="237" ht="15.75" customHeight="1">
      <c r="I237" s="10"/>
    </row>
    <row r="238" ht="15.75" customHeight="1">
      <c r="I238" s="10"/>
    </row>
    <row r="239" ht="15.75" customHeight="1">
      <c r="I239" s="10"/>
    </row>
    <row r="240" ht="15.75" customHeight="1">
      <c r="I240" s="10"/>
    </row>
    <row r="241" ht="15.75" customHeight="1">
      <c r="I241" s="10"/>
    </row>
    <row r="242" ht="15.75" customHeight="1">
      <c r="I242" s="10"/>
    </row>
    <row r="243" ht="15.75" customHeight="1">
      <c r="I243" s="10"/>
    </row>
    <row r="244" ht="15.75" customHeight="1">
      <c r="I244" s="10"/>
    </row>
    <row r="245" ht="15.75" customHeight="1">
      <c r="I245" s="10"/>
    </row>
    <row r="246" ht="15.75" customHeight="1">
      <c r="I246" s="10"/>
    </row>
    <row r="247" ht="15.75" customHeight="1">
      <c r="I247" s="10"/>
    </row>
    <row r="248" ht="15.75" customHeight="1">
      <c r="I248" s="10"/>
    </row>
    <row r="249" ht="15.75" customHeight="1">
      <c r="I249" s="10"/>
    </row>
    <row r="250" ht="15.75" customHeight="1">
      <c r="I250" s="10"/>
    </row>
    <row r="251" ht="15.75" customHeight="1">
      <c r="I251" s="10"/>
    </row>
    <row r="252" ht="15.75" customHeight="1">
      <c r="I252" s="10"/>
    </row>
    <row r="253" ht="15.75" customHeight="1">
      <c r="I253" s="10"/>
    </row>
    <row r="254" ht="15.75" customHeight="1">
      <c r="I254" s="10"/>
    </row>
    <row r="255" ht="15.75" customHeight="1">
      <c r="I255" s="10"/>
    </row>
    <row r="256" ht="15.75" customHeight="1">
      <c r="I256" s="10"/>
    </row>
    <row r="257" ht="15.75" customHeight="1">
      <c r="I257" s="10"/>
    </row>
    <row r="258" ht="15.75" customHeight="1">
      <c r="I258" s="10"/>
    </row>
    <row r="259" ht="15.75" customHeight="1">
      <c r="I259" s="10"/>
    </row>
    <row r="260" ht="15.75" customHeight="1">
      <c r="I260" s="10"/>
    </row>
    <row r="261" ht="15.75" customHeight="1">
      <c r="I261" s="10"/>
    </row>
    <row r="262" ht="15.75" customHeight="1">
      <c r="I262" s="10"/>
    </row>
    <row r="263" ht="15.75" customHeight="1">
      <c r="I263" s="10"/>
    </row>
    <row r="264" ht="15.75" customHeight="1">
      <c r="I264" s="10"/>
    </row>
    <row r="265" ht="15.75" customHeight="1">
      <c r="I265" s="10"/>
    </row>
    <row r="266" ht="15.75" customHeight="1">
      <c r="I266" s="10"/>
    </row>
    <row r="267" ht="15.75" customHeight="1">
      <c r="I267" s="10"/>
    </row>
    <row r="268" ht="15.75" customHeight="1">
      <c r="I268" s="10"/>
    </row>
    <row r="269" ht="15.75" customHeight="1">
      <c r="I269" s="10"/>
    </row>
    <row r="270" ht="15.75" customHeight="1">
      <c r="I270" s="10"/>
    </row>
    <row r="271" ht="15.75" customHeight="1">
      <c r="I271" s="10"/>
    </row>
    <row r="272" ht="15.75" customHeight="1">
      <c r="I272" s="10"/>
    </row>
    <row r="273" ht="15.75" customHeight="1">
      <c r="I273" s="10"/>
    </row>
    <row r="274" ht="15.75" customHeight="1">
      <c r="I274" s="10"/>
    </row>
    <row r="275" ht="15.75" customHeight="1">
      <c r="I275" s="10"/>
    </row>
    <row r="276" ht="15.75" customHeight="1">
      <c r="I276" s="10"/>
    </row>
    <row r="277" ht="15.75" customHeight="1">
      <c r="I277" s="10"/>
    </row>
    <row r="278" ht="15.75" customHeight="1">
      <c r="I278" s="10"/>
    </row>
    <row r="279" ht="15.75" customHeight="1">
      <c r="I279" s="10"/>
    </row>
    <row r="280" ht="15.75" customHeight="1">
      <c r="I280" s="10"/>
    </row>
    <row r="281" ht="15.75" customHeight="1">
      <c r="I281" s="10"/>
    </row>
    <row r="282" ht="15.75" customHeight="1">
      <c r="I282" s="10"/>
    </row>
    <row r="283" ht="15.75" customHeight="1">
      <c r="I283" s="10"/>
    </row>
    <row r="284" ht="15.75" customHeight="1">
      <c r="I284" s="10"/>
    </row>
    <row r="285" ht="15.75" customHeight="1">
      <c r="I285" s="10"/>
    </row>
    <row r="286" ht="15.75" customHeight="1">
      <c r="I286" s="10"/>
    </row>
    <row r="287" ht="15.75" customHeight="1">
      <c r="I287" s="10"/>
    </row>
    <row r="288" ht="15.75" customHeight="1">
      <c r="I288" s="10"/>
    </row>
    <row r="289" ht="15.75" customHeight="1">
      <c r="I289" s="10"/>
    </row>
    <row r="290" ht="15.75" customHeight="1">
      <c r="I290" s="10"/>
    </row>
    <row r="291" ht="15.75" customHeight="1">
      <c r="I291" s="10"/>
    </row>
    <row r="292" ht="15.75" customHeight="1">
      <c r="I292" s="10"/>
    </row>
    <row r="293" ht="15.75" customHeight="1">
      <c r="I293" s="10"/>
    </row>
    <row r="294" ht="15.75" customHeight="1">
      <c r="I294" s="10"/>
    </row>
    <row r="295" ht="15.75" customHeight="1">
      <c r="I295" s="10"/>
    </row>
    <row r="296" ht="15.75" customHeight="1">
      <c r="I296" s="10"/>
    </row>
    <row r="297" ht="15.75" customHeight="1">
      <c r="I297" s="10"/>
    </row>
    <row r="298" ht="15.75" customHeight="1">
      <c r="I298" s="10"/>
    </row>
    <row r="299" ht="15.75" customHeight="1">
      <c r="I299" s="10"/>
    </row>
    <row r="300" ht="15.75" customHeight="1">
      <c r="I300" s="10"/>
    </row>
    <row r="301" ht="15.75" customHeight="1">
      <c r="I301" s="10"/>
    </row>
    <row r="302" ht="15.75" customHeight="1">
      <c r="I302" s="10"/>
    </row>
    <row r="303" ht="15.75" customHeight="1">
      <c r="I303" s="10"/>
    </row>
    <row r="304" ht="15.75" customHeight="1">
      <c r="I304" s="10"/>
    </row>
    <row r="305" ht="15.75" customHeight="1">
      <c r="I305" s="10"/>
    </row>
    <row r="306" ht="15.75" customHeight="1">
      <c r="I306" s="10"/>
    </row>
    <row r="307" ht="15.75" customHeight="1">
      <c r="I307" s="10"/>
    </row>
    <row r="308" ht="15.75" customHeight="1">
      <c r="I308" s="10"/>
    </row>
    <row r="309" ht="15.75" customHeight="1">
      <c r="I309" s="10"/>
    </row>
    <row r="310" ht="15.75" customHeight="1">
      <c r="I310" s="10"/>
    </row>
    <row r="311" ht="15.75" customHeight="1">
      <c r="I311" s="10"/>
    </row>
    <row r="312" ht="15.75" customHeight="1">
      <c r="I312" s="10"/>
    </row>
    <row r="313" ht="15.75" customHeight="1">
      <c r="I313" s="10"/>
    </row>
    <row r="314" ht="15.75" customHeight="1">
      <c r="I314" s="10"/>
    </row>
    <row r="315" ht="15.75" customHeight="1">
      <c r="I315" s="10"/>
    </row>
    <row r="316" ht="15.75" customHeight="1">
      <c r="I316" s="10"/>
    </row>
    <row r="317" ht="15.75" customHeight="1">
      <c r="I317" s="10"/>
    </row>
    <row r="318" ht="15.75" customHeight="1">
      <c r="I318" s="10"/>
    </row>
    <row r="319" ht="15.75" customHeight="1">
      <c r="I319" s="10"/>
    </row>
    <row r="320" ht="15.75" customHeight="1">
      <c r="I320" s="10"/>
    </row>
    <row r="321" ht="15.75" customHeight="1">
      <c r="I321" s="10"/>
    </row>
    <row r="322" ht="15.75" customHeight="1">
      <c r="I322" s="10"/>
    </row>
    <row r="323" ht="15.75" customHeight="1">
      <c r="I323" s="10"/>
    </row>
    <row r="324" ht="15.75" customHeight="1">
      <c r="I324" s="10"/>
    </row>
    <row r="325" ht="15.75" customHeight="1">
      <c r="I325" s="10"/>
    </row>
    <row r="326" ht="15.75" customHeight="1">
      <c r="I326" s="10"/>
    </row>
    <row r="327" ht="15.75" customHeight="1">
      <c r="I327" s="10"/>
    </row>
    <row r="328" ht="15.75" customHeight="1">
      <c r="I328" s="10"/>
    </row>
    <row r="329" ht="15.75" customHeight="1">
      <c r="I329" s="10"/>
    </row>
    <row r="330" ht="15.75" customHeight="1">
      <c r="I330" s="10"/>
    </row>
    <row r="331" ht="15.75" customHeight="1">
      <c r="I331" s="10"/>
    </row>
    <row r="332" ht="15.75" customHeight="1">
      <c r="I332" s="10"/>
    </row>
    <row r="333" ht="15.75" customHeight="1">
      <c r="I333" s="10"/>
    </row>
    <row r="334" ht="15.75" customHeight="1">
      <c r="I334" s="10"/>
    </row>
    <row r="335" ht="15.75" customHeight="1">
      <c r="I335" s="10"/>
    </row>
    <row r="336" ht="15.75" customHeight="1">
      <c r="I336" s="10"/>
    </row>
    <row r="337" ht="15.75" customHeight="1">
      <c r="I337" s="10"/>
    </row>
    <row r="338" ht="15.75" customHeight="1">
      <c r="I338" s="10"/>
    </row>
    <row r="339" ht="15.75" customHeight="1">
      <c r="I339" s="10"/>
    </row>
    <row r="340" ht="15.75" customHeight="1">
      <c r="I340" s="10"/>
    </row>
    <row r="341" ht="15.75" customHeight="1">
      <c r="I341" s="10"/>
    </row>
    <row r="342" ht="15.75" customHeight="1">
      <c r="I342" s="10"/>
    </row>
    <row r="343" ht="15.75" customHeight="1">
      <c r="I343" s="10"/>
    </row>
    <row r="344" ht="15.75" customHeight="1">
      <c r="I344" s="10"/>
    </row>
    <row r="345" ht="15.75" customHeight="1">
      <c r="I345" s="10"/>
    </row>
    <row r="346" ht="15.75" customHeight="1">
      <c r="I346" s="10"/>
    </row>
    <row r="347" ht="15.75" customHeight="1">
      <c r="I347" s="10"/>
    </row>
    <row r="348" ht="15.75" customHeight="1">
      <c r="I348" s="10"/>
    </row>
    <row r="349" ht="15.75" customHeight="1">
      <c r="I349" s="10"/>
    </row>
    <row r="350" ht="15.75" customHeight="1">
      <c r="I350" s="10"/>
    </row>
    <row r="351" ht="15.75" customHeight="1">
      <c r="I351" s="10"/>
    </row>
    <row r="352" ht="15.75" customHeight="1">
      <c r="I352" s="10"/>
    </row>
    <row r="353" ht="15.75" customHeight="1">
      <c r="I353" s="10"/>
    </row>
    <row r="354" ht="15.75" customHeight="1">
      <c r="I354" s="10"/>
    </row>
    <row r="355" ht="15.75" customHeight="1">
      <c r="I355" s="10"/>
    </row>
    <row r="356" ht="15.75" customHeight="1">
      <c r="I356" s="10"/>
    </row>
    <row r="357" ht="15.75" customHeight="1">
      <c r="I357" s="10"/>
    </row>
    <row r="358" ht="15.75" customHeight="1">
      <c r="I358" s="10"/>
    </row>
    <row r="359" ht="15.75" customHeight="1">
      <c r="I359" s="10"/>
    </row>
    <row r="360" ht="15.75" customHeight="1">
      <c r="I360" s="10"/>
    </row>
    <row r="361" ht="15.75" customHeight="1">
      <c r="I361" s="10"/>
    </row>
    <row r="362" ht="15.75" customHeight="1">
      <c r="I362" s="10"/>
    </row>
    <row r="363" ht="15.75" customHeight="1">
      <c r="I363" s="10"/>
    </row>
    <row r="364" ht="15.75" customHeight="1">
      <c r="I364" s="10"/>
    </row>
    <row r="365" ht="15.75" customHeight="1">
      <c r="I365" s="10"/>
    </row>
    <row r="366" ht="15.75" customHeight="1">
      <c r="I366" s="10"/>
    </row>
    <row r="367" ht="15.75" customHeight="1">
      <c r="I367" s="10"/>
    </row>
    <row r="368" ht="15.75" customHeight="1">
      <c r="I368" s="10"/>
    </row>
    <row r="369" ht="15.75" customHeight="1">
      <c r="I369" s="10"/>
    </row>
    <row r="370" ht="15.75" customHeight="1">
      <c r="I370" s="10"/>
    </row>
    <row r="371" ht="15.75" customHeight="1">
      <c r="I371" s="10"/>
    </row>
    <row r="372" ht="15.75" customHeight="1">
      <c r="I372" s="10"/>
    </row>
    <row r="373" ht="15.75" customHeight="1">
      <c r="I373" s="10"/>
    </row>
    <row r="374" ht="15.75" customHeight="1">
      <c r="I374" s="10"/>
    </row>
    <row r="375" ht="15.75" customHeight="1">
      <c r="I375" s="10"/>
    </row>
    <row r="376" ht="15.75" customHeight="1">
      <c r="I376" s="10"/>
    </row>
    <row r="377" ht="15.75" customHeight="1">
      <c r="I377" s="10"/>
    </row>
    <row r="378" ht="15.75" customHeight="1">
      <c r="I378" s="10"/>
    </row>
    <row r="379" ht="15.75" customHeight="1">
      <c r="I379" s="10"/>
    </row>
    <row r="380" ht="15.75" customHeight="1">
      <c r="I380" s="10"/>
    </row>
    <row r="381" ht="15.75" customHeight="1">
      <c r="I381" s="10"/>
    </row>
    <row r="382" ht="15.75" customHeight="1">
      <c r="I382" s="10"/>
    </row>
    <row r="383" ht="15.75" customHeight="1">
      <c r="I383" s="10"/>
    </row>
    <row r="384" ht="15.75" customHeight="1">
      <c r="I384" s="10"/>
    </row>
    <row r="385" ht="15.75" customHeight="1">
      <c r="I385" s="10"/>
    </row>
    <row r="386" ht="15.75" customHeight="1">
      <c r="I386" s="10"/>
    </row>
    <row r="387" ht="15.75" customHeight="1">
      <c r="I387" s="10"/>
    </row>
    <row r="388" ht="15.75" customHeight="1">
      <c r="I388" s="10"/>
    </row>
    <row r="389" ht="15.75" customHeight="1">
      <c r="I389" s="10"/>
    </row>
    <row r="390" ht="15.75" customHeight="1">
      <c r="I390" s="10"/>
    </row>
    <row r="391" ht="15.75" customHeight="1">
      <c r="I391" s="10"/>
    </row>
    <row r="392" ht="15.75" customHeight="1">
      <c r="I392" s="10"/>
    </row>
    <row r="393" ht="15.75" customHeight="1">
      <c r="I393" s="10"/>
    </row>
    <row r="394" ht="15.75" customHeight="1">
      <c r="I394" s="10"/>
    </row>
    <row r="395" ht="15.75" customHeight="1">
      <c r="I395" s="10"/>
    </row>
    <row r="396" ht="15.75" customHeight="1">
      <c r="I396" s="10"/>
    </row>
    <row r="397" ht="15.75" customHeight="1">
      <c r="I397" s="10"/>
    </row>
    <row r="398" ht="15.75" customHeight="1">
      <c r="I398" s="10"/>
    </row>
    <row r="399" ht="15.75" customHeight="1">
      <c r="I399" s="10"/>
    </row>
    <row r="400" ht="15.75" customHeight="1">
      <c r="I400" s="10"/>
    </row>
    <row r="401" ht="15.75" customHeight="1">
      <c r="I401" s="10"/>
    </row>
    <row r="402" ht="15.75" customHeight="1">
      <c r="I402" s="10"/>
    </row>
    <row r="403" ht="15.75" customHeight="1">
      <c r="I403" s="10"/>
    </row>
    <row r="404" ht="15.75" customHeight="1">
      <c r="I404" s="10"/>
    </row>
    <row r="405" ht="15.75" customHeight="1">
      <c r="I405" s="10"/>
    </row>
    <row r="406" ht="15.75" customHeight="1">
      <c r="I406" s="10"/>
    </row>
    <row r="407" ht="15.75" customHeight="1">
      <c r="I407" s="10"/>
    </row>
    <row r="408" ht="15.75" customHeight="1">
      <c r="I408" s="10"/>
    </row>
    <row r="409" ht="15.75" customHeight="1">
      <c r="I409" s="10"/>
    </row>
    <row r="410" ht="15.75" customHeight="1">
      <c r="I410" s="10"/>
    </row>
    <row r="411" ht="15.75" customHeight="1">
      <c r="I411" s="10"/>
    </row>
    <row r="412" ht="15.75" customHeight="1">
      <c r="I412" s="10"/>
    </row>
    <row r="413" ht="15.75" customHeight="1">
      <c r="I413" s="10"/>
    </row>
    <row r="414" ht="15.75" customHeight="1">
      <c r="I414" s="10"/>
    </row>
    <row r="415" ht="15.75" customHeight="1">
      <c r="I415" s="10"/>
    </row>
    <row r="416" ht="15.75" customHeight="1">
      <c r="I416" s="10"/>
    </row>
    <row r="417" ht="15.75" customHeight="1">
      <c r="I417" s="10"/>
    </row>
    <row r="418" ht="15.75" customHeight="1">
      <c r="I418" s="10"/>
    </row>
    <row r="419" ht="15.75" customHeight="1">
      <c r="I419" s="10"/>
    </row>
    <row r="420" ht="15.75" customHeight="1">
      <c r="I420" s="10"/>
    </row>
    <row r="421" ht="15.75" customHeight="1">
      <c r="I421" s="10"/>
    </row>
    <row r="422" ht="15.75" customHeight="1">
      <c r="I422" s="10"/>
    </row>
    <row r="423" ht="15.75" customHeight="1">
      <c r="I423" s="10"/>
    </row>
    <row r="424" ht="15.75" customHeight="1">
      <c r="I424" s="10"/>
    </row>
    <row r="425" ht="15.75" customHeight="1">
      <c r="I425" s="10"/>
    </row>
    <row r="426" ht="15.75" customHeight="1">
      <c r="I426" s="10"/>
    </row>
    <row r="427" ht="15.75" customHeight="1">
      <c r="I427" s="10"/>
    </row>
    <row r="428" ht="15.75" customHeight="1">
      <c r="I428" s="10"/>
    </row>
    <row r="429" ht="15.75" customHeight="1">
      <c r="I429" s="10"/>
    </row>
    <row r="430" ht="15.75" customHeight="1">
      <c r="I430" s="10"/>
    </row>
    <row r="431" ht="15.75" customHeight="1">
      <c r="I431" s="10"/>
    </row>
    <row r="432" ht="15.75" customHeight="1">
      <c r="I432" s="10"/>
    </row>
    <row r="433" ht="15.75" customHeight="1">
      <c r="I433" s="10"/>
    </row>
    <row r="434" ht="15.75" customHeight="1">
      <c r="I434" s="10"/>
    </row>
    <row r="435" ht="15.75" customHeight="1">
      <c r="I435" s="10"/>
    </row>
    <row r="436" ht="15.75" customHeight="1">
      <c r="I436" s="10"/>
    </row>
    <row r="437" ht="15.75" customHeight="1">
      <c r="I437" s="10"/>
    </row>
    <row r="438" ht="15.75" customHeight="1">
      <c r="I438" s="10"/>
    </row>
    <row r="439" ht="15.75" customHeight="1">
      <c r="I439" s="10"/>
    </row>
    <row r="440" ht="15.75" customHeight="1">
      <c r="I440" s="10"/>
    </row>
    <row r="441" ht="15.75" customHeight="1">
      <c r="I441" s="10"/>
    </row>
    <row r="442" ht="15.75" customHeight="1">
      <c r="I442" s="10"/>
    </row>
    <row r="443" ht="15.75" customHeight="1">
      <c r="I443" s="10"/>
    </row>
    <row r="444" ht="15.75" customHeight="1">
      <c r="I444" s="10"/>
    </row>
    <row r="445" ht="15.75" customHeight="1">
      <c r="I445" s="10"/>
    </row>
    <row r="446" ht="15.75" customHeight="1">
      <c r="I446" s="10"/>
    </row>
    <row r="447" ht="15.75" customHeight="1">
      <c r="I447" s="10"/>
    </row>
    <row r="448" ht="15.75" customHeight="1">
      <c r="I448" s="10"/>
    </row>
    <row r="449" ht="15.75" customHeight="1">
      <c r="I449" s="10"/>
    </row>
    <row r="450" ht="15.75" customHeight="1">
      <c r="I450" s="10"/>
    </row>
    <row r="451" ht="15.75" customHeight="1">
      <c r="I451" s="10"/>
    </row>
    <row r="452" ht="15.75" customHeight="1">
      <c r="I452" s="10"/>
    </row>
    <row r="453" ht="15.75" customHeight="1">
      <c r="I453" s="10"/>
    </row>
    <row r="454" ht="15.75" customHeight="1">
      <c r="I454" s="10"/>
    </row>
    <row r="455" ht="15.75" customHeight="1">
      <c r="I455" s="10"/>
    </row>
    <row r="456" ht="15.75" customHeight="1">
      <c r="I456" s="10"/>
    </row>
    <row r="457" ht="15.75" customHeight="1">
      <c r="I457" s="10"/>
    </row>
    <row r="458" ht="15.75" customHeight="1">
      <c r="I458" s="10"/>
    </row>
    <row r="459" ht="15.75" customHeight="1">
      <c r="I459" s="10"/>
    </row>
    <row r="460" ht="15.75" customHeight="1">
      <c r="I460" s="10"/>
    </row>
    <row r="461" ht="15.75" customHeight="1">
      <c r="I461" s="10"/>
    </row>
    <row r="462" ht="15.75" customHeight="1">
      <c r="I462" s="10"/>
    </row>
    <row r="463" ht="15.75" customHeight="1">
      <c r="I463" s="10"/>
    </row>
    <row r="464" ht="15.75" customHeight="1">
      <c r="I464" s="10"/>
    </row>
    <row r="465" ht="15.75" customHeight="1">
      <c r="I465" s="10"/>
    </row>
    <row r="466" ht="15.75" customHeight="1">
      <c r="I466" s="10"/>
    </row>
    <row r="467" ht="15.75" customHeight="1">
      <c r="I467" s="10"/>
    </row>
    <row r="468" ht="15.75" customHeight="1">
      <c r="I468" s="10"/>
    </row>
    <row r="469" ht="15.75" customHeight="1">
      <c r="I469" s="10"/>
    </row>
    <row r="470" ht="15.75" customHeight="1">
      <c r="I470" s="10"/>
    </row>
    <row r="471" ht="15.75" customHeight="1">
      <c r="I471" s="10"/>
    </row>
    <row r="472" ht="15.75" customHeight="1">
      <c r="I472" s="10"/>
    </row>
    <row r="473" ht="15.75" customHeight="1">
      <c r="I473" s="10"/>
    </row>
    <row r="474" ht="15.75" customHeight="1">
      <c r="I474" s="10"/>
    </row>
    <row r="475" ht="15.75" customHeight="1">
      <c r="I475" s="10"/>
    </row>
    <row r="476" ht="15.75" customHeight="1">
      <c r="I476" s="10"/>
    </row>
    <row r="477" ht="15.75" customHeight="1">
      <c r="I477" s="10"/>
    </row>
    <row r="478" ht="15.75" customHeight="1">
      <c r="I478" s="10"/>
    </row>
    <row r="479" ht="15.75" customHeight="1">
      <c r="I479" s="10"/>
    </row>
    <row r="480" ht="15.75" customHeight="1">
      <c r="I480" s="10"/>
    </row>
    <row r="481" ht="15.75" customHeight="1">
      <c r="I481" s="10"/>
    </row>
    <row r="482" ht="15.75" customHeight="1">
      <c r="I482" s="10"/>
    </row>
    <row r="483" ht="15.75" customHeight="1">
      <c r="I483" s="10"/>
    </row>
    <row r="484" ht="15.75" customHeight="1">
      <c r="I484" s="10"/>
    </row>
    <row r="485" ht="15.75" customHeight="1">
      <c r="I485" s="10"/>
    </row>
    <row r="486" ht="15.75" customHeight="1">
      <c r="I486" s="10"/>
    </row>
    <row r="487" ht="15.75" customHeight="1">
      <c r="I487" s="10"/>
    </row>
    <row r="488" ht="15.75" customHeight="1">
      <c r="I488" s="10"/>
    </row>
    <row r="489" ht="15.75" customHeight="1">
      <c r="I489" s="10"/>
    </row>
    <row r="490" ht="15.75" customHeight="1">
      <c r="I490" s="10"/>
    </row>
    <row r="491" ht="15.75" customHeight="1">
      <c r="I491" s="10"/>
    </row>
    <row r="492" ht="15.75" customHeight="1">
      <c r="I492" s="10"/>
    </row>
    <row r="493" ht="15.75" customHeight="1">
      <c r="I493" s="10"/>
    </row>
    <row r="494" ht="15.75" customHeight="1">
      <c r="I494" s="10"/>
    </row>
    <row r="495" ht="15.75" customHeight="1">
      <c r="I495" s="10"/>
    </row>
    <row r="496" ht="15.75" customHeight="1">
      <c r="I496" s="10"/>
    </row>
    <row r="497" ht="15.75" customHeight="1">
      <c r="I497" s="10"/>
    </row>
    <row r="498" ht="15.75" customHeight="1">
      <c r="I498" s="10"/>
    </row>
    <row r="499" ht="15.75" customHeight="1">
      <c r="I499" s="10"/>
    </row>
    <row r="500" ht="15.75" customHeight="1">
      <c r="I500" s="10"/>
    </row>
    <row r="501" ht="15.75" customHeight="1">
      <c r="I501" s="10"/>
    </row>
    <row r="502" ht="15.75" customHeight="1">
      <c r="I502" s="10"/>
    </row>
    <row r="503" ht="15.75" customHeight="1">
      <c r="I503" s="10"/>
    </row>
    <row r="504" ht="15.75" customHeight="1">
      <c r="I504" s="10"/>
    </row>
    <row r="505" ht="15.75" customHeight="1">
      <c r="I505" s="10"/>
    </row>
    <row r="506" ht="15.75" customHeight="1">
      <c r="I506" s="10"/>
    </row>
    <row r="507" ht="15.75" customHeight="1">
      <c r="I507" s="10"/>
    </row>
    <row r="508" ht="15.75" customHeight="1">
      <c r="I508" s="10"/>
    </row>
    <row r="509" ht="15.75" customHeight="1">
      <c r="I509" s="10"/>
    </row>
    <row r="510" ht="15.75" customHeight="1">
      <c r="I510" s="10"/>
    </row>
    <row r="511" ht="15.75" customHeight="1">
      <c r="I511" s="10"/>
    </row>
    <row r="512" ht="15.75" customHeight="1">
      <c r="I512" s="10"/>
    </row>
    <row r="513" ht="15.75" customHeight="1">
      <c r="I513" s="10"/>
    </row>
    <row r="514" ht="15.75" customHeight="1">
      <c r="I514" s="10"/>
    </row>
    <row r="515" ht="15.75" customHeight="1">
      <c r="I515" s="10"/>
    </row>
    <row r="516" ht="15.75" customHeight="1">
      <c r="I516" s="10"/>
    </row>
    <row r="517" ht="15.75" customHeight="1">
      <c r="I517" s="10"/>
    </row>
    <row r="518" ht="15.75" customHeight="1">
      <c r="I518" s="10"/>
    </row>
    <row r="519" ht="15.75" customHeight="1">
      <c r="I519" s="10"/>
    </row>
    <row r="520" ht="15.75" customHeight="1">
      <c r="I520" s="10"/>
    </row>
    <row r="521" ht="15.75" customHeight="1">
      <c r="I521" s="10"/>
    </row>
    <row r="522" ht="15.75" customHeight="1">
      <c r="I522" s="10"/>
    </row>
    <row r="523" ht="15.75" customHeight="1">
      <c r="I523" s="10"/>
    </row>
    <row r="524" ht="15.75" customHeight="1">
      <c r="I524" s="10"/>
    </row>
    <row r="525" ht="15.75" customHeight="1">
      <c r="I525" s="10"/>
    </row>
    <row r="526" ht="15.75" customHeight="1">
      <c r="I526" s="10"/>
    </row>
    <row r="527" ht="15.75" customHeight="1">
      <c r="I527" s="10"/>
    </row>
    <row r="528" ht="15.75" customHeight="1">
      <c r="I528" s="10"/>
    </row>
    <row r="529" ht="15.75" customHeight="1">
      <c r="I529" s="10"/>
    </row>
    <row r="530" ht="15.75" customHeight="1">
      <c r="I530" s="10"/>
    </row>
    <row r="531" ht="15.75" customHeight="1">
      <c r="I531" s="10"/>
    </row>
    <row r="532" ht="15.75" customHeight="1">
      <c r="I532" s="10"/>
    </row>
    <row r="533" ht="15.75" customHeight="1">
      <c r="I533" s="10"/>
    </row>
    <row r="534" ht="15.75" customHeight="1">
      <c r="I534" s="10"/>
    </row>
    <row r="535" ht="15.75" customHeight="1">
      <c r="I535" s="10"/>
    </row>
    <row r="536" ht="15.75" customHeight="1">
      <c r="I536" s="10"/>
    </row>
    <row r="537" ht="15.75" customHeight="1">
      <c r="I537" s="10"/>
    </row>
    <row r="538" ht="15.75" customHeight="1">
      <c r="I538" s="10"/>
    </row>
    <row r="539" ht="15.75" customHeight="1">
      <c r="I539" s="10"/>
    </row>
    <row r="540" ht="15.75" customHeight="1">
      <c r="I540" s="10"/>
    </row>
    <row r="541" ht="15.75" customHeight="1">
      <c r="I541" s="10"/>
    </row>
    <row r="542" ht="15.75" customHeight="1">
      <c r="I542" s="10"/>
    </row>
    <row r="543" ht="15.75" customHeight="1">
      <c r="I543" s="10"/>
    </row>
    <row r="544" ht="15.75" customHeight="1">
      <c r="I544" s="10"/>
    </row>
    <row r="545" ht="15.75" customHeight="1">
      <c r="I545" s="10"/>
    </row>
    <row r="546" ht="15.75" customHeight="1">
      <c r="I546" s="10"/>
    </row>
    <row r="547" ht="15.75" customHeight="1">
      <c r="I547" s="10"/>
    </row>
    <row r="548" ht="15.75" customHeight="1">
      <c r="I548" s="10"/>
    </row>
    <row r="549" ht="15.75" customHeight="1">
      <c r="I549" s="10"/>
    </row>
    <row r="550" ht="15.75" customHeight="1">
      <c r="I550" s="10"/>
    </row>
    <row r="551" ht="15.75" customHeight="1">
      <c r="I551" s="10"/>
    </row>
    <row r="552" ht="15.75" customHeight="1">
      <c r="I552" s="10"/>
    </row>
    <row r="553" ht="15.75" customHeight="1">
      <c r="I553" s="10"/>
    </row>
    <row r="554" ht="15.75" customHeight="1">
      <c r="I554" s="10"/>
    </row>
    <row r="555" ht="15.75" customHeight="1">
      <c r="I555" s="10"/>
    </row>
    <row r="556" ht="15.75" customHeight="1">
      <c r="I556" s="10"/>
    </row>
    <row r="557" ht="15.75" customHeight="1">
      <c r="I557" s="10"/>
    </row>
    <row r="558" ht="15.75" customHeight="1">
      <c r="I558" s="10"/>
    </row>
    <row r="559" ht="15.75" customHeight="1">
      <c r="I559" s="10"/>
    </row>
    <row r="560" ht="15.75" customHeight="1">
      <c r="I560" s="10"/>
    </row>
    <row r="561" ht="15.75" customHeight="1">
      <c r="I561" s="10"/>
    </row>
    <row r="562" ht="15.75" customHeight="1">
      <c r="I562" s="10"/>
    </row>
    <row r="563" ht="15.75" customHeight="1">
      <c r="I563" s="10"/>
    </row>
    <row r="564" ht="15.75" customHeight="1">
      <c r="I564" s="10"/>
    </row>
    <row r="565" ht="15.75" customHeight="1">
      <c r="I565" s="10"/>
    </row>
    <row r="566" ht="15.75" customHeight="1">
      <c r="I566" s="10"/>
    </row>
    <row r="567" ht="15.75" customHeight="1">
      <c r="I567" s="10"/>
    </row>
    <row r="568" ht="15.75" customHeight="1">
      <c r="I568" s="10"/>
    </row>
    <row r="569" ht="15.75" customHeight="1">
      <c r="I569" s="10"/>
    </row>
    <row r="570" ht="15.75" customHeight="1">
      <c r="I570" s="10"/>
    </row>
    <row r="571" ht="15.75" customHeight="1">
      <c r="I571" s="10"/>
    </row>
    <row r="572" ht="15.75" customHeight="1">
      <c r="I572" s="10"/>
    </row>
    <row r="573" ht="15.75" customHeight="1">
      <c r="I573" s="10"/>
    </row>
    <row r="574" ht="15.75" customHeight="1">
      <c r="I574" s="10"/>
    </row>
    <row r="575" ht="15.75" customHeight="1">
      <c r="I575" s="10"/>
    </row>
    <row r="576" ht="15.75" customHeight="1">
      <c r="I576" s="10"/>
    </row>
    <row r="577" ht="15.75" customHeight="1">
      <c r="I577" s="10"/>
    </row>
    <row r="578" ht="15.75" customHeight="1">
      <c r="I578" s="10"/>
    </row>
    <row r="579" ht="15.75" customHeight="1">
      <c r="I579" s="10"/>
    </row>
    <row r="580" ht="15.75" customHeight="1">
      <c r="I580" s="10"/>
    </row>
    <row r="581" ht="15.75" customHeight="1">
      <c r="I581" s="10"/>
    </row>
    <row r="582" ht="15.75" customHeight="1">
      <c r="I582" s="10"/>
    </row>
    <row r="583" ht="15.75" customHeight="1">
      <c r="I583" s="10"/>
    </row>
    <row r="584" ht="15.75" customHeight="1">
      <c r="I584" s="10"/>
    </row>
    <row r="585" ht="15.75" customHeight="1">
      <c r="I585" s="10"/>
    </row>
    <row r="586" ht="15.75" customHeight="1">
      <c r="I586" s="10"/>
    </row>
    <row r="587" ht="15.75" customHeight="1">
      <c r="I587" s="10"/>
    </row>
    <row r="588" ht="15.75" customHeight="1">
      <c r="I588" s="10"/>
    </row>
    <row r="589" ht="15.75" customHeight="1">
      <c r="I589" s="10"/>
    </row>
    <row r="590" ht="15.75" customHeight="1">
      <c r="I590" s="10"/>
    </row>
    <row r="591" ht="15.75" customHeight="1">
      <c r="I591" s="10"/>
    </row>
    <row r="592" ht="15.75" customHeight="1">
      <c r="I592" s="10"/>
    </row>
    <row r="593" ht="15.75" customHeight="1">
      <c r="I593" s="10"/>
    </row>
    <row r="594" ht="15.75" customHeight="1">
      <c r="I594" s="10"/>
    </row>
    <row r="595" ht="15.75" customHeight="1">
      <c r="I595" s="10"/>
    </row>
    <row r="596" ht="15.75" customHeight="1">
      <c r="I596" s="10"/>
    </row>
    <row r="597" ht="15.75" customHeight="1">
      <c r="I597" s="10"/>
    </row>
    <row r="598" ht="15.75" customHeight="1">
      <c r="I598" s="10"/>
    </row>
    <row r="599" ht="15.75" customHeight="1">
      <c r="I599" s="10"/>
    </row>
    <row r="600" ht="15.75" customHeight="1">
      <c r="I600" s="10"/>
    </row>
    <row r="601" ht="15.75" customHeight="1">
      <c r="I601" s="10"/>
    </row>
    <row r="602" ht="15.75" customHeight="1">
      <c r="I602" s="10"/>
    </row>
    <row r="603" ht="15.75" customHeight="1">
      <c r="I603" s="10"/>
    </row>
    <row r="604" ht="15.75" customHeight="1">
      <c r="I604" s="10"/>
    </row>
    <row r="605" ht="15.75" customHeight="1">
      <c r="I605" s="10"/>
    </row>
    <row r="606" ht="15.75" customHeight="1">
      <c r="I606" s="10"/>
    </row>
    <row r="607" ht="15.75" customHeight="1">
      <c r="I607" s="10"/>
    </row>
    <row r="608" ht="15.75" customHeight="1">
      <c r="I608" s="10"/>
    </row>
    <row r="609" ht="15.75" customHeight="1">
      <c r="I609" s="10"/>
    </row>
    <row r="610" ht="15.75" customHeight="1">
      <c r="I610" s="10"/>
    </row>
    <row r="611" ht="15.75" customHeight="1">
      <c r="I611" s="10"/>
    </row>
    <row r="612" ht="15.75" customHeight="1">
      <c r="I612" s="10"/>
    </row>
    <row r="613" ht="15.75" customHeight="1">
      <c r="I613" s="10"/>
    </row>
    <row r="614" ht="15.75" customHeight="1">
      <c r="I614" s="10"/>
    </row>
    <row r="615" ht="15.75" customHeight="1">
      <c r="I615" s="10"/>
    </row>
    <row r="616" ht="15.75" customHeight="1">
      <c r="I616" s="10"/>
    </row>
    <row r="617" ht="15.75" customHeight="1">
      <c r="I617" s="10"/>
    </row>
    <row r="618" ht="15.75" customHeight="1">
      <c r="I618" s="10"/>
    </row>
    <row r="619" ht="15.75" customHeight="1">
      <c r="I619" s="10"/>
    </row>
    <row r="620" ht="15.75" customHeight="1">
      <c r="I620" s="10"/>
    </row>
    <row r="621" ht="15.75" customHeight="1">
      <c r="I621" s="10"/>
    </row>
    <row r="622" ht="15.75" customHeight="1">
      <c r="I622" s="10"/>
    </row>
    <row r="623" ht="15.75" customHeight="1">
      <c r="I623" s="10"/>
    </row>
    <row r="624" ht="15.75" customHeight="1">
      <c r="I624" s="10"/>
    </row>
    <row r="625" ht="15.75" customHeight="1">
      <c r="I625" s="10"/>
    </row>
    <row r="626" ht="15.75" customHeight="1">
      <c r="I626" s="10"/>
    </row>
    <row r="627" ht="15.75" customHeight="1">
      <c r="I627" s="10"/>
    </row>
    <row r="628" ht="15.75" customHeight="1">
      <c r="I628" s="10"/>
    </row>
    <row r="629" ht="15.75" customHeight="1">
      <c r="I629" s="10"/>
    </row>
    <row r="630" ht="15.75" customHeight="1">
      <c r="I630" s="10"/>
    </row>
    <row r="631" ht="15.75" customHeight="1">
      <c r="I631" s="10"/>
    </row>
    <row r="632" ht="15.75" customHeight="1">
      <c r="I632" s="10"/>
    </row>
    <row r="633" ht="15.75" customHeight="1">
      <c r="I633" s="10"/>
    </row>
    <row r="634" ht="15.75" customHeight="1">
      <c r="I634" s="10"/>
    </row>
    <row r="635" ht="15.75" customHeight="1">
      <c r="I635" s="10"/>
    </row>
    <row r="636" ht="15.75" customHeight="1">
      <c r="I636" s="10"/>
    </row>
    <row r="637" ht="15.75" customHeight="1">
      <c r="I637" s="10"/>
    </row>
    <row r="638" ht="15.75" customHeight="1">
      <c r="I638" s="10"/>
    </row>
    <row r="639" ht="15.75" customHeight="1">
      <c r="I639" s="10"/>
    </row>
    <row r="640" ht="15.75" customHeight="1">
      <c r="I640" s="10"/>
    </row>
    <row r="641" ht="15.75" customHeight="1">
      <c r="I641" s="10"/>
    </row>
    <row r="642" ht="15.75" customHeight="1">
      <c r="I642" s="10"/>
    </row>
    <row r="643" ht="15.75" customHeight="1">
      <c r="I643" s="10"/>
    </row>
    <row r="644" ht="15.75" customHeight="1">
      <c r="I644" s="10"/>
    </row>
    <row r="645" ht="15.75" customHeight="1">
      <c r="I645" s="10"/>
    </row>
    <row r="646" ht="15.75" customHeight="1">
      <c r="I646" s="10"/>
    </row>
    <row r="647" ht="15.75" customHeight="1">
      <c r="I647" s="10"/>
    </row>
    <row r="648" ht="15.75" customHeight="1">
      <c r="I648" s="10"/>
    </row>
    <row r="649" ht="15.75" customHeight="1">
      <c r="I649" s="10"/>
    </row>
    <row r="650" ht="15.75" customHeight="1">
      <c r="I650" s="10"/>
    </row>
    <row r="651" ht="15.75" customHeight="1">
      <c r="I651" s="10"/>
    </row>
    <row r="652" ht="15.75" customHeight="1">
      <c r="I652" s="10"/>
    </row>
    <row r="653" ht="15.75" customHeight="1">
      <c r="I653" s="10"/>
    </row>
    <row r="654" ht="15.75" customHeight="1">
      <c r="I654" s="10"/>
    </row>
    <row r="655" ht="15.75" customHeight="1">
      <c r="I655" s="10"/>
    </row>
    <row r="656" ht="15.75" customHeight="1">
      <c r="I656" s="10"/>
    </row>
    <row r="657" ht="15.75" customHeight="1">
      <c r="I657" s="10"/>
    </row>
    <row r="658" ht="15.75" customHeight="1">
      <c r="I658" s="10"/>
    </row>
    <row r="659" ht="15.75" customHeight="1">
      <c r="I659" s="10"/>
    </row>
    <row r="660" ht="15.75" customHeight="1">
      <c r="I660" s="10"/>
    </row>
    <row r="661" ht="15.75" customHeight="1">
      <c r="I661" s="10"/>
    </row>
    <row r="662" ht="15.75" customHeight="1">
      <c r="I662" s="10"/>
    </row>
    <row r="663" ht="15.75" customHeight="1">
      <c r="I663" s="10"/>
    </row>
    <row r="664" ht="15.75" customHeight="1">
      <c r="I664" s="10"/>
    </row>
    <row r="665" ht="15.75" customHeight="1">
      <c r="I665" s="10"/>
    </row>
    <row r="666" ht="15.75" customHeight="1">
      <c r="I666" s="10"/>
    </row>
    <row r="667" ht="15.75" customHeight="1">
      <c r="I667" s="10"/>
    </row>
    <row r="668" ht="15.75" customHeight="1">
      <c r="I668" s="10"/>
    </row>
    <row r="669" ht="15.75" customHeight="1">
      <c r="I669" s="10"/>
    </row>
    <row r="670" ht="15.75" customHeight="1">
      <c r="I670" s="10"/>
    </row>
    <row r="671" ht="15.75" customHeight="1">
      <c r="I671" s="10"/>
    </row>
    <row r="672" ht="15.75" customHeight="1">
      <c r="I672" s="10"/>
    </row>
    <row r="673" ht="15.75" customHeight="1">
      <c r="I673" s="10"/>
    </row>
    <row r="674" ht="15.75" customHeight="1">
      <c r="I674" s="10"/>
    </row>
    <row r="675" ht="15.75" customHeight="1">
      <c r="I675" s="10"/>
    </row>
    <row r="676" ht="15.75" customHeight="1">
      <c r="I676" s="10"/>
    </row>
    <row r="677" ht="15.75" customHeight="1">
      <c r="I677" s="10"/>
    </row>
    <row r="678" ht="15.75" customHeight="1">
      <c r="I678" s="10"/>
    </row>
    <row r="679" ht="15.75" customHeight="1">
      <c r="I679" s="10"/>
    </row>
    <row r="680" ht="15.75" customHeight="1">
      <c r="I680" s="10"/>
    </row>
    <row r="681" ht="15.75" customHeight="1">
      <c r="I681" s="10"/>
    </row>
    <row r="682" ht="15.75" customHeight="1">
      <c r="I682" s="10"/>
    </row>
    <row r="683" ht="15.75" customHeight="1">
      <c r="I683" s="10"/>
    </row>
    <row r="684" ht="15.75" customHeight="1">
      <c r="I684" s="10"/>
    </row>
    <row r="685" ht="15.75" customHeight="1">
      <c r="I685" s="10"/>
    </row>
    <row r="686" ht="15.75" customHeight="1">
      <c r="I686" s="10"/>
    </row>
    <row r="687" ht="15.75" customHeight="1">
      <c r="I687" s="10"/>
    </row>
    <row r="688" ht="15.75" customHeight="1">
      <c r="I688" s="10"/>
    </row>
    <row r="689" ht="15.75" customHeight="1">
      <c r="I689" s="10"/>
    </row>
    <row r="690" ht="15.75" customHeight="1">
      <c r="I690" s="10"/>
    </row>
    <row r="691" ht="15.75" customHeight="1">
      <c r="I691" s="10"/>
    </row>
    <row r="692" ht="15.75" customHeight="1">
      <c r="I692" s="10"/>
    </row>
    <row r="693" ht="15.75" customHeight="1">
      <c r="I693" s="10"/>
    </row>
    <row r="694" ht="15.75" customHeight="1">
      <c r="I694" s="10"/>
    </row>
    <row r="695" ht="15.75" customHeight="1">
      <c r="I695" s="10"/>
    </row>
    <row r="696" ht="15.75" customHeight="1">
      <c r="I696" s="10"/>
    </row>
    <row r="697" ht="15.75" customHeight="1">
      <c r="I697" s="10"/>
    </row>
    <row r="698" ht="15.75" customHeight="1">
      <c r="I698" s="10"/>
    </row>
    <row r="699" ht="15.75" customHeight="1">
      <c r="I699" s="10"/>
    </row>
    <row r="700" ht="15.75" customHeight="1">
      <c r="I700" s="10"/>
    </row>
    <row r="701" ht="15.75" customHeight="1">
      <c r="I701" s="10"/>
    </row>
    <row r="702" ht="15.75" customHeight="1">
      <c r="I702" s="10"/>
    </row>
    <row r="703" ht="15.75" customHeight="1">
      <c r="I703" s="10"/>
    </row>
    <row r="704" ht="15.75" customHeight="1">
      <c r="I704" s="10"/>
    </row>
    <row r="705" ht="15.75" customHeight="1">
      <c r="I705" s="10"/>
    </row>
    <row r="706" ht="15.75" customHeight="1">
      <c r="I706" s="10"/>
    </row>
    <row r="707" ht="15.75" customHeight="1">
      <c r="I707" s="10"/>
    </row>
    <row r="708" ht="15.75" customHeight="1">
      <c r="I708" s="10"/>
    </row>
    <row r="709" ht="15.75" customHeight="1">
      <c r="I709" s="10"/>
    </row>
    <row r="710" ht="15.75" customHeight="1">
      <c r="I710" s="10"/>
    </row>
    <row r="711" ht="15.75" customHeight="1">
      <c r="I711" s="10"/>
    </row>
    <row r="712" ht="15.75" customHeight="1">
      <c r="I712" s="10"/>
    </row>
    <row r="713" ht="15.75" customHeight="1">
      <c r="I713" s="10"/>
    </row>
    <row r="714" ht="15.75" customHeight="1">
      <c r="I714" s="10"/>
    </row>
    <row r="715" ht="15.75" customHeight="1">
      <c r="I715" s="10"/>
    </row>
    <row r="716" ht="15.75" customHeight="1">
      <c r="I716" s="10"/>
    </row>
    <row r="717" ht="15.75" customHeight="1">
      <c r="I717" s="10"/>
    </row>
    <row r="718" ht="15.75" customHeight="1">
      <c r="I718" s="10"/>
    </row>
    <row r="719" ht="15.75" customHeight="1">
      <c r="I719" s="10"/>
    </row>
    <row r="720" ht="15.75" customHeight="1">
      <c r="I720" s="10"/>
    </row>
    <row r="721" ht="15.75" customHeight="1">
      <c r="I721" s="10"/>
    </row>
    <row r="722" ht="15.75" customHeight="1">
      <c r="I722" s="10"/>
    </row>
    <row r="723" ht="15.75" customHeight="1">
      <c r="I723" s="10"/>
    </row>
    <row r="724" ht="15.75" customHeight="1">
      <c r="I724" s="10"/>
    </row>
    <row r="725" ht="15.75" customHeight="1">
      <c r="I725" s="10"/>
    </row>
    <row r="726" ht="15.75" customHeight="1">
      <c r="I726" s="10"/>
    </row>
    <row r="727" ht="15.75" customHeight="1">
      <c r="I727" s="10"/>
    </row>
    <row r="728" ht="15.75" customHeight="1">
      <c r="I728" s="10"/>
    </row>
    <row r="729" ht="15.75" customHeight="1">
      <c r="I729" s="10"/>
    </row>
    <row r="730" ht="15.75" customHeight="1">
      <c r="I730" s="10"/>
    </row>
    <row r="731" ht="15.75" customHeight="1">
      <c r="I731" s="10"/>
    </row>
    <row r="732" ht="15.75" customHeight="1">
      <c r="I732" s="10"/>
    </row>
    <row r="733" ht="15.75" customHeight="1">
      <c r="I733" s="10"/>
    </row>
    <row r="734" ht="15.75" customHeight="1">
      <c r="I734" s="10"/>
    </row>
    <row r="735" ht="15.75" customHeight="1">
      <c r="I735" s="10"/>
    </row>
    <row r="736" ht="15.75" customHeight="1">
      <c r="I736" s="10"/>
    </row>
    <row r="737" ht="15.75" customHeight="1">
      <c r="I737" s="10"/>
    </row>
    <row r="738" ht="15.75" customHeight="1">
      <c r="I738" s="10"/>
    </row>
    <row r="739" ht="15.75" customHeight="1">
      <c r="I739" s="10"/>
    </row>
    <row r="740" ht="15.75" customHeight="1">
      <c r="I740" s="10"/>
    </row>
    <row r="741" ht="15.75" customHeight="1">
      <c r="I741" s="10"/>
    </row>
    <row r="742" ht="15.75" customHeight="1">
      <c r="I742" s="10"/>
    </row>
    <row r="743" ht="15.75" customHeight="1">
      <c r="I743" s="10"/>
    </row>
    <row r="744" ht="15.75" customHeight="1">
      <c r="I744" s="10"/>
    </row>
    <row r="745" ht="15.75" customHeight="1">
      <c r="I745" s="10"/>
    </row>
    <row r="746" ht="15.75" customHeight="1">
      <c r="I746" s="10"/>
    </row>
    <row r="747" ht="15.75" customHeight="1">
      <c r="I747" s="10"/>
    </row>
    <row r="748" ht="15.75" customHeight="1">
      <c r="I748" s="10"/>
    </row>
    <row r="749" ht="15.75" customHeight="1">
      <c r="I749" s="10"/>
    </row>
    <row r="750" ht="15.75" customHeight="1">
      <c r="I750" s="10"/>
    </row>
    <row r="751" ht="15.75" customHeight="1">
      <c r="I751" s="10"/>
    </row>
    <row r="752" ht="15.75" customHeight="1">
      <c r="I752" s="10"/>
    </row>
    <row r="753" ht="15.75" customHeight="1">
      <c r="I753" s="10"/>
    </row>
    <row r="754" ht="15.75" customHeight="1">
      <c r="I754" s="10"/>
    </row>
    <row r="755" ht="15.75" customHeight="1">
      <c r="I755" s="10"/>
    </row>
    <row r="756" ht="15.75" customHeight="1">
      <c r="I756" s="10"/>
    </row>
    <row r="757" ht="15.75" customHeight="1">
      <c r="I757" s="10"/>
    </row>
    <row r="758" ht="15.75" customHeight="1">
      <c r="I758" s="10"/>
    </row>
    <row r="759" ht="15.75" customHeight="1">
      <c r="I759" s="10"/>
    </row>
    <row r="760" ht="15.75" customHeight="1">
      <c r="I760" s="10"/>
    </row>
    <row r="761" ht="15.75" customHeight="1">
      <c r="I761" s="10"/>
    </row>
    <row r="762" ht="15.75" customHeight="1">
      <c r="I762" s="10"/>
    </row>
    <row r="763" ht="15.75" customHeight="1">
      <c r="I763" s="10"/>
    </row>
    <row r="764" ht="15.75" customHeight="1">
      <c r="I764" s="10"/>
    </row>
    <row r="765" ht="15.75" customHeight="1">
      <c r="I765" s="10"/>
    </row>
    <row r="766" ht="15.75" customHeight="1">
      <c r="I766" s="10"/>
    </row>
    <row r="767" ht="15.75" customHeight="1">
      <c r="I767" s="10"/>
    </row>
    <row r="768" ht="15.75" customHeight="1">
      <c r="I768" s="10"/>
    </row>
    <row r="769" ht="15.75" customHeight="1">
      <c r="I769" s="10"/>
    </row>
    <row r="770" ht="15.75" customHeight="1">
      <c r="I770" s="10"/>
    </row>
    <row r="771" ht="15.75" customHeight="1">
      <c r="I771" s="10"/>
    </row>
    <row r="772" ht="15.75" customHeight="1">
      <c r="I772" s="10"/>
    </row>
    <row r="773" ht="15.75" customHeight="1">
      <c r="I773" s="10"/>
    </row>
    <row r="774" ht="15.75" customHeight="1">
      <c r="I774" s="10"/>
    </row>
    <row r="775" ht="15.75" customHeight="1">
      <c r="I775" s="10"/>
    </row>
    <row r="776" ht="15.75" customHeight="1">
      <c r="I776" s="10"/>
    </row>
    <row r="777" ht="15.75" customHeight="1">
      <c r="I777" s="10"/>
    </row>
    <row r="778" ht="15.75" customHeight="1">
      <c r="I778" s="10"/>
    </row>
    <row r="779" ht="15.75" customHeight="1">
      <c r="I779" s="10"/>
    </row>
    <row r="780" ht="15.75" customHeight="1">
      <c r="I780" s="10"/>
    </row>
    <row r="781" ht="15.75" customHeight="1">
      <c r="I781" s="10"/>
    </row>
    <row r="782" ht="15.75" customHeight="1">
      <c r="I782" s="10"/>
    </row>
    <row r="783" ht="15.75" customHeight="1">
      <c r="I783" s="10"/>
    </row>
    <row r="784" ht="15.75" customHeight="1">
      <c r="I784" s="10"/>
    </row>
    <row r="785" ht="15.75" customHeight="1">
      <c r="I785" s="10"/>
    </row>
    <row r="786" ht="15.75" customHeight="1">
      <c r="I786" s="10"/>
    </row>
    <row r="787" ht="15.75" customHeight="1">
      <c r="I787" s="10"/>
    </row>
    <row r="788" ht="15.75" customHeight="1">
      <c r="I788" s="10"/>
    </row>
    <row r="789" ht="15.75" customHeight="1">
      <c r="I789" s="10"/>
    </row>
    <row r="790" ht="15.75" customHeight="1">
      <c r="I790" s="10"/>
    </row>
    <row r="791" ht="15.75" customHeight="1">
      <c r="I791" s="10"/>
    </row>
    <row r="792" ht="15.75" customHeight="1">
      <c r="I792" s="10"/>
    </row>
    <row r="793" ht="15.75" customHeight="1">
      <c r="I793" s="10"/>
    </row>
    <row r="794" ht="15.75" customHeight="1">
      <c r="I794" s="10"/>
    </row>
    <row r="795" ht="15.75" customHeight="1">
      <c r="I795" s="10"/>
    </row>
    <row r="796" ht="15.75" customHeight="1">
      <c r="I796" s="10"/>
    </row>
    <row r="797" ht="15.75" customHeight="1">
      <c r="I797" s="10"/>
    </row>
    <row r="798" ht="15.75" customHeight="1">
      <c r="I798" s="10"/>
    </row>
    <row r="799" ht="15.75" customHeight="1">
      <c r="I799" s="10"/>
    </row>
    <row r="800" ht="15.75" customHeight="1">
      <c r="I800" s="10"/>
    </row>
    <row r="801" ht="15.75" customHeight="1">
      <c r="I801" s="10"/>
    </row>
    <row r="802" ht="15.75" customHeight="1">
      <c r="I802" s="10"/>
    </row>
    <row r="803" ht="15.75" customHeight="1">
      <c r="I803" s="10"/>
    </row>
    <row r="804" ht="15.75" customHeight="1">
      <c r="I804" s="10"/>
    </row>
    <row r="805" ht="15.75" customHeight="1">
      <c r="I805" s="10"/>
    </row>
    <row r="806" ht="15.75" customHeight="1">
      <c r="I806" s="10"/>
    </row>
    <row r="807" ht="15.75" customHeight="1">
      <c r="I807" s="10"/>
    </row>
    <row r="808" ht="15.75" customHeight="1">
      <c r="I808" s="10"/>
    </row>
    <row r="809" ht="15.75" customHeight="1">
      <c r="I809" s="10"/>
    </row>
    <row r="810" ht="15.75" customHeight="1">
      <c r="I810" s="10"/>
    </row>
    <row r="811" ht="15.75" customHeight="1">
      <c r="I811" s="10"/>
    </row>
    <row r="812" ht="15.75" customHeight="1">
      <c r="I812" s="10"/>
    </row>
    <row r="813" ht="15.75" customHeight="1">
      <c r="I813" s="10"/>
    </row>
    <row r="814" ht="15.75" customHeight="1">
      <c r="I814" s="10"/>
    </row>
    <row r="815" ht="15.75" customHeight="1">
      <c r="I815" s="10"/>
    </row>
    <row r="816" ht="15.75" customHeight="1">
      <c r="I816" s="10"/>
    </row>
    <row r="817" ht="15.75" customHeight="1">
      <c r="I817" s="10"/>
    </row>
    <row r="818" ht="15.75" customHeight="1">
      <c r="I818" s="10"/>
    </row>
    <row r="819" ht="15.75" customHeight="1">
      <c r="I819" s="10"/>
    </row>
    <row r="820" ht="15.75" customHeight="1">
      <c r="I820" s="10"/>
    </row>
    <row r="821" ht="15.75" customHeight="1">
      <c r="I821" s="10"/>
    </row>
    <row r="822" ht="15.75" customHeight="1">
      <c r="I822" s="10"/>
    </row>
    <row r="823" ht="15.75" customHeight="1">
      <c r="I823" s="10"/>
    </row>
    <row r="824" ht="15.75" customHeight="1">
      <c r="I824" s="10"/>
    </row>
    <row r="825" ht="15.75" customHeight="1">
      <c r="I825" s="10"/>
    </row>
    <row r="826" ht="15.75" customHeight="1">
      <c r="I826" s="10"/>
    </row>
    <row r="827" ht="15.75" customHeight="1">
      <c r="I827" s="10"/>
    </row>
    <row r="828" ht="15.75" customHeight="1">
      <c r="I828" s="10"/>
    </row>
    <row r="829" ht="15.75" customHeight="1">
      <c r="I829" s="10"/>
    </row>
    <row r="830" ht="15.75" customHeight="1">
      <c r="I830" s="10"/>
    </row>
    <row r="831" ht="15.75" customHeight="1">
      <c r="I831" s="10"/>
    </row>
    <row r="832" ht="15.75" customHeight="1">
      <c r="I832" s="10"/>
    </row>
    <row r="833" ht="15.75" customHeight="1">
      <c r="I833" s="10"/>
    </row>
    <row r="834" ht="15.75" customHeight="1">
      <c r="I834" s="10"/>
    </row>
    <row r="835" ht="15.75" customHeight="1">
      <c r="I835" s="10"/>
    </row>
    <row r="836" ht="15.75" customHeight="1">
      <c r="I836" s="10"/>
    </row>
    <row r="837" ht="15.75" customHeight="1">
      <c r="I837" s="10"/>
    </row>
    <row r="838" ht="15.75" customHeight="1">
      <c r="I838" s="10"/>
    </row>
    <row r="839" ht="15.75" customHeight="1">
      <c r="I839" s="10"/>
    </row>
    <row r="840" ht="15.75" customHeight="1">
      <c r="I840" s="10"/>
    </row>
    <row r="841" ht="15.75" customHeight="1">
      <c r="I841" s="10"/>
    </row>
    <row r="842" ht="15.75" customHeight="1">
      <c r="I842" s="10"/>
    </row>
    <row r="843" ht="15.75" customHeight="1">
      <c r="I843" s="10"/>
    </row>
    <row r="844" ht="15.75" customHeight="1">
      <c r="I844" s="10"/>
    </row>
    <row r="845" ht="15.75" customHeight="1">
      <c r="I845" s="10"/>
    </row>
    <row r="846" ht="15.75" customHeight="1">
      <c r="I846" s="10"/>
    </row>
    <row r="847" ht="15.75" customHeight="1">
      <c r="I847" s="10"/>
    </row>
    <row r="848" ht="15.75" customHeight="1">
      <c r="I848" s="10"/>
    </row>
    <row r="849" ht="15.75" customHeight="1">
      <c r="I849" s="10"/>
    </row>
    <row r="850" ht="15.75" customHeight="1">
      <c r="I850" s="10"/>
    </row>
    <row r="851" ht="15.75" customHeight="1">
      <c r="I851" s="10"/>
    </row>
    <row r="852" ht="15.75" customHeight="1">
      <c r="I852" s="10"/>
    </row>
    <row r="853" ht="15.75" customHeight="1">
      <c r="I853" s="10"/>
    </row>
    <row r="854" ht="15.75" customHeight="1">
      <c r="I854" s="10"/>
    </row>
    <row r="855" ht="15.75" customHeight="1">
      <c r="I855" s="10"/>
    </row>
    <row r="856" ht="15.75" customHeight="1">
      <c r="I856" s="10"/>
    </row>
    <row r="857" ht="15.75" customHeight="1">
      <c r="I857" s="10"/>
    </row>
    <row r="858" ht="15.75" customHeight="1">
      <c r="I858" s="10"/>
    </row>
    <row r="859" ht="15.75" customHeight="1">
      <c r="I859" s="10"/>
    </row>
    <row r="860" ht="15.75" customHeight="1">
      <c r="I860" s="10"/>
    </row>
    <row r="861" ht="15.75" customHeight="1">
      <c r="I861" s="10"/>
    </row>
    <row r="862" ht="15.75" customHeight="1">
      <c r="I862" s="10"/>
    </row>
    <row r="863" ht="15.75" customHeight="1">
      <c r="I863" s="10"/>
    </row>
    <row r="864" ht="15.75" customHeight="1">
      <c r="I864" s="10"/>
    </row>
    <row r="865" ht="15.75" customHeight="1">
      <c r="I865" s="10"/>
    </row>
    <row r="866" ht="15.75" customHeight="1">
      <c r="I866" s="10"/>
    </row>
    <row r="867" ht="15.75" customHeight="1">
      <c r="I867" s="10"/>
    </row>
    <row r="868" ht="15.75" customHeight="1">
      <c r="I868" s="10"/>
    </row>
    <row r="869" ht="15.75" customHeight="1">
      <c r="I869" s="10"/>
    </row>
    <row r="870" ht="15.75" customHeight="1">
      <c r="I870" s="10"/>
    </row>
    <row r="871" ht="15.75" customHeight="1">
      <c r="I871" s="10"/>
    </row>
    <row r="872" ht="15.75" customHeight="1">
      <c r="I872" s="10"/>
    </row>
    <row r="873" ht="15.75" customHeight="1">
      <c r="I873" s="10"/>
    </row>
    <row r="874" ht="15.75" customHeight="1">
      <c r="I874" s="10"/>
    </row>
    <row r="875" ht="15.75" customHeight="1">
      <c r="I875" s="10"/>
    </row>
    <row r="876" ht="15.75" customHeight="1">
      <c r="I876" s="10"/>
    </row>
    <row r="877" ht="15.75" customHeight="1">
      <c r="I877" s="10"/>
    </row>
    <row r="878" ht="15.75" customHeight="1">
      <c r="I878" s="10"/>
    </row>
    <row r="879" ht="15.75" customHeight="1">
      <c r="I879" s="10"/>
    </row>
    <row r="880" ht="15.75" customHeight="1">
      <c r="I880" s="10"/>
    </row>
    <row r="881" ht="15.75" customHeight="1">
      <c r="I881" s="10"/>
    </row>
    <row r="882" ht="15.75" customHeight="1">
      <c r="I882" s="10"/>
    </row>
    <row r="883" ht="15.75" customHeight="1">
      <c r="I883" s="10"/>
    </row>
    <row r="884" ht="15.75" customHeight="1">
      <c r="I884" s="10"/>
    </row>
    <row r="885" ht="15.75" customHeight="1">
      <c r="I885" s="10"/>
    </row>
    <row r="886" ht="15.75" customHeight="1">
      <c r="I886" s="10"/>
    </row>
    <row r="887" ht="15.75" customHeight="1">
      <c r="I887" s="10"/>
    </row>
    <row r="888" ht="15.75" customHeight="1">
      <c r="I888" s="10"/>
    </row>
    <row r="889" ht="15.75" customHeight="1">
      <c r="I889" s="10"/>
    </row>
    <row r="890" ht="15.75" customHeight="1">
      <c r="I890" s="10"/>
    </row>
    <row r="891" ht="15.75" customHeight="1">
      <c r="I891" s="10"/>
    </row>
    <row r="892" ht="15.75" customHeight="1">
      <c r="I892" s="10"/>
    </row>
    <row r="893" ht="15.75" customHeight="1">
      <c r="I893" s="10"/>
    </row>
    <row r="894" ht="15.75" customHeight="1">
      <c r="I894" s="10"/>
    </row>
    <row r="895" ht="15.75" customHeight="1">
      <c r="I895" s="10"/>
    </row>
    <row r="896" ht="15.75" customHeight="1">
      <c r="I896" s="10"/>
    </row>
    <row r="897" ht="15.75" customHeight="1">
      <c r="I897" s="10"/>
    </row>
    <row r="898" ht="15.75" customHeight="1">
      <c r="I898" s="10"/>
    </row>
    <row r="899" ht="15.75" customHeight="1">
      <c r="I899" s="10"/>
    </row>
    <row r="900" ht="15.75" customHeight="1">
      <c r="I900" s="10"/>
    </row>
    <row r="901" ht="15.75" customHeight="1">
      <c r="I901" s="10"/>
    </row>
    <row r="902" ht="15.75" customHeight="1">
      <c r="I902" s="10"/>
    </row>
    <row r="903" ht="15.75" customHeight="1">
      <c r="I903" s="10"/>
    </row>
    <row r="904" ht="15.75" customHeight="1">
      <c r="I904" s="10"/>
    </row>
    <row r="905" ht="15.75" customHeight="1">
      <c r="I905" s="10"/>
    </row>
    <row r="906" ht="15.75" customHeight="1">
      <c r="I906" s="10"/>
    </row>
    <row r="907" ht="15.75" customHeight="1">
      <c r="I907" s="10"/>
    </row>
    <row r="908" ht="15.75" customHeight="1">
      <c r="I908" s="10"/>
    </row>
    <row r="909" ht="15.75" customHeight="1">
      <c r="I909" s="10"/>
    </row>
    <row r="910" ht="15.75" customHeight="1">
      <c r="I910" s="10"/>
    </row>
    <row r="911" ht="15.75" customHeight="1">
      <c r="I911" s="10"/>
    </row>
    <row r="912" ht="15.75" customHeight="1">
      <c r="I912" s="10"/>
    </row>
    <row r="913" ht="15.75" customHeight="1">
      <c r="I913" s="10"/>
    </row>
    <row r="914" ht="15.75" customHeight="1">
      <c r="I914" s="10"/>
    </row>
    <row r="915" ht="15.75" customHeight="1">
      <c r="I915" s="10"/>
    </row>
    <row r="916" ht="15.75" customHeight="1">
      <c r="I916" s="10"/>
    </row>
    <row r="917" ht="15.75" customHeight="1">
      <c r="I917" s="10"/>
    </row>
    <row r="918" ht="15.75" customHeight="1">
      <c r="I918" s="10"/>
    </row>
    <row r="919" ht="15.75" customHeight="1">
      <c r="I919" s="10"/>
    </row>
    <row r="920" ht="15.75" customHeight="1">
      <c r="I920" s="10"/>
    </row>
    <row r="921" ht="15.75" customHeight="1">
      <c r="I921" s="10"/>
    </row>
    <row r="922" ht="15.75" customHeight="1">
      <c r="I922" s="10"/>
    </row>
    <row r="923" ht="15.75" customHeight="1">
      <c r="I923" s="10"/>
    </row>
    <row r="924" ht="15.75" customHeight="1">
      <c r="I924" s="10"/>
    </row>
    <row r="925" ht="15.75" customHeight="1">
      <c r="I925" s="10"/>
    </row>
    <row r="926" ht="15.75" customHeight="1">
      <c r="I926" s="10"/>
    </row>
    <row r="927" ht="15.75" customHeight="1">
      <c r="I927" s="10"/>
    </row>
    <row r="928" ht="15.75" customHeight="1">
      <c r="I928" s="10"/>
    </row>
    <row r="929" ht="15.75" customHeight="1">
      <c r="I929" s="10"/>
    </row>
    <row r="930" ht="15.75" customHeight="1">
      <c r="I930" s="10"/>
    </row>
    <row r="931" ht="15.75" customHeight="1">
      <c r="I931" s="10"/>
    </row>
    <row r="932" ht="15.75" customHeight="1">
      <c r="I932" s="10"/>
    </row>
    <row r="933" ht="15.75" customHeight="1">
      <c r="I933" s="10"/>
    </row>
    <row r="934" ht="15.75" customHeight="1">
      <c r="I934" s="10"/>
    </row>
    <row r="935" ht="15.75" customHeight="1">
      <c r="I935" s="10"/>
    </row>
    <row r="936" ht="15.75" customHeight="1">
      <c r="I936" s="10"/>
    </row>
    <row r="937" ht="15.75" customHeight="1">
      <c r="I937" s="10"/>
    </row>
    <row r="938" ht="15.75" customHeight="1">
      <c r="I938" s="10"/>
    </row>
    <row r="939" ht="15.75" customHeight="1">
      <c r="I939" s="10"/>
    </row>
    <row r="940" ht="15.75" customHeight="1">
      <c r="I940" s="10"/>
    </row>
    <row r="941" ht="15.75" customHeight="1">
      <c r="I941" s="10"/>
    </row>
    <row r="942" ht="15.75" customHeight="1">
      <c r="I942" s="10"/>
    </row>
    <row r="943" ht="15.75" customHeight="1">
      <c r="I943" s="10"/>
    </row>
    <row r="944" ht="15.75" customHeight="1">
      <c r="I944" s="10"/>
    </row>
    <row r="945" ht="15.75" customHeight="1">
      <c r="I945" s="10"/>
    </row>
    <row r="946" ht="15.75" customHeight="1">
      <c r="I946" s="10"/>
    </row>
    <row r="947" ht="15.75" customHeight="1">
      <c r="I947" s="10"/>
    </row>
    <row r="948" ht="15.75" customHeight="1">
      <c r="I948" s="10"/>
    </row>
    <row r="949" ht="15.75" customHeight="1">
      <c r="I949" s="10"/>
    </row>
    <row r="950" ht="15.75" customHeight="1">
      <c r="I950" s="10"/>
    </row>
    <row r="951" ht="15.75" customHeight="1">
      <c r="I951" s="10"/>
    </row>
    <row r="952" ht="15.75" customHeight="1">
      <c r="I952" s="10"/>
    </row>
    <row r="953" ht="15.75" customHeight="1">
      <c r="I953" s="10"/>
    </row>
    <row r="954" ht="15.75" customHeight="1">
      <c r="I954" s="10"/>
    </row>
    <row r="955" ht="15.75" customHeight="1">
      <c r="I955" s="10"/>
    </row>
    <row r="956" ht="15.75" customHeight="1">
      <c r="I956" s="10"/>
    </row>
    <row r="957" ht="15.75" customHeight="1">
      <c r="I957" s="10"/>
    </row>
    <row r="958" ht="15.75" customHeight="1">
      <c r="I958" s="10"/>
    </row>
    <row r="959" ht="15.75" customHeight="1">
      <c r="I959" s="10"/>
    </row>
    <row r="960" ht="15.75" customHeight="1">
      <c r="I960" s="10"/>
    </row>
    <row r="961" ht="15.75" customHeight="1">
      <c r="I961" s="10"/>
    </row>
    <row r="962" ht="15.75" customHeight="1">
      <c r="I962" s="10"/>
    </row>
    <row r="963" ht="15.75" customHeight="1">
      <c r="I963" s="10"/>
    </row>
    <row r="964" ht="15.75" customHeight="1">
      <c r="I964" s="10"/>
    </row>
    <row r="965" ht="15.75" customHeight="1">
      <c r="I965" s="10"/>
    </row>
    <row r="966" ht="15.75" customHeight="1">
      <c r="I966" s="10"/>
    </row>
    <row r="967" ht="15.75" customHeight="1">
      <c r="I967" s="10"/>
    </row>
    <row r="968" ht="15.75" customHeight="1">
      <c r="I968" s="10"/>
    </row>
    <row r="969" ht="15.75" customHeight="1">
      <c r="I969" s="10"/>
    </row>
    <row r="970" ht="15.75" customHeight="1">
      <c r="I970" s="10"/>
    </row>
    <row r="971" ht="15.75" customHeight="1">
      <c r="I971" s="10"/>
    </row>
    <row r="972" ht="15.75" customHeight="1">
      <c r="I972" s="10"/>
    </row>
    <row r="973" ht="15.75" customHeight="1">
      <c r="I973" s="10"/>
    </row>
    <row r="974" ht="15.75" customHeight="1">
      <c r="I974" s="10"/>
    </row>
    <row r="975" ht="15.75" customHeight="1">
      <c r="I975" s="10"/>
    </row>
    <row r="976" ht="15.75" customHeight="1">
      <c r="I976" s="10"/>
    </row>
    <row r="977" ht="15.75" customHeight="1">
      <c r="I977" s="10"/>
    </row>
    <row r="978" ht="15.75" customHeight="1">
      <c r="I978" s="10"/>
    </row>
    <row r="979" ht="15.75" customHeight="1">
      <c r="I979" s="10"/>
    </row>
    <row r="980" ht="15.75" customHeight="1">
      <c r="I980" s="10"/>
    </row>
    <row r="981" ht="15.75" customHeight="1">
      <c r="I981" s="10"/>
    </row>
    <row r="982" ht="15.75" customHeight="1">
      <c r="I982" s="10"/>
    </row>
    <row r="983" ht="15.75" customHeight="1">
      <c r="I983" s="10"/>
    </row>
    <row r="984" ht="15.75" customHeight="1">
      <c r="I984" s="10"/>
    </row>
    <row r="985" ht="15.75" customHeight="1">
      <c r="I985" s="10"/>
    </row>
    <row r="986" ht="15.75" customHeight="1">
      <c r="I986" s="10"/>
    </row>
    <row r="987" ht="15.75" customHeight="1">
      <c r="I987" s="10"/>
    </row>
    <row r="988" ht="15.75" customHeight="1">
      <c r="I988" s="10"/>
    </row>
    <row r="989" ht="15.75" customHeight="1">
      <c r="I989" s="10"/>
    </row>
    <row r="990" ht="15.75" customHeight="1">
      <c r="I990" s="10"/>
    </row>
    <row r="991" ht="15.75" customHeight="1">
      <c r="I991" s="10"/>
    </row>
    <row r="992" ht="15.75" customHeight="1">
      <c r="I992" s="10"/>
    </row>
    <row r="993" ht="15.75" customHeight="1">
      <c r="I993" s="10"/>
    </row>
    <row r="994" ht="15.75" customHeight="1">
      <c r="I994" s="10"/>
    </row>
    <row r="995" ht="15.75" customHeight="1">
      <c r="I995" s="10"/>
    </row>
  </sheetData>
  <sheetProtection algorithmName="SHA-512" hashValue="s+8wK9NH3VDH1htHkKV8jIY2mTiXP7IDfvlWE8Um9xQJp1kmL1ggRUZTXTxereBpKQjQlaXhipmzuZsWono81w==" saltValue="8zK1lhRks9c2I3JOvPdjZA==" spinCount="100000" sheet="1" objects="1" scenarios="1"/>
  <printOptions/>
  <pageMargins left="0.7" right="0.7" top="0.75" bottom="0.75" header="0" footer="0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228"/>
  <sheetViews>
    <sheetView tabSelected="1" workbookViewId="0" topLeftCell="A1">
      <selection activeCell="B158" sqref="B158:C158"/>
    </sheetView>
  </sheetViews>
  <sheetFormatPr defaultColWidth="18.125" defaultRowHeight="15" customHeight="1"/>
  <cols>
    <col min="1" max="1" width="10.50390625" style="12" customWidth="1"/>
    <col min="2" max="2" width="18.00390625" style="5" customWidth="1"/>
    <col min="3" max="3" width="18.125" style="30" customWidth="1"/>
    <col min="4" max="4" width="13.125" style="40" customWidth="1"/>
    <col min="5" max="5" width="15.375" style="37" customWidth="1"/>
    <col min="6" max="6" width="15.375" style="60" customWidth="1"/>
    <col min="7" max="7" width="10.00390625" style="41" customWidth="1"/>
    <col min="8" max="16384" width="18.125" style="5" customWidth="1"/>
  </cols>
  <sheetData>
    <row r="1" spans="1:27" ht="15.75" customHeight="1">
      <c r="A1" s="43" t="s">
        <v>1183</v>
      </c>
      <c r="B1" s="42" t="s">
        <v>2</v>
      </c>
      <c r="C1" s="42" t="s">
        <v>3</v>
      </c>
      <c r="D1" s="43" t="s">
        <v>902</v>
      </c>
      <c r="E1" s="43" t="s">
        <v>903</v>
      </c>
      <c r="F1" s="61" t="s">
        <v>904</v>
      </c>
      <c r="G1" s="43" t="s">
        <v>905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7" s="67" customFormat="1" ht="15.75" customHeight="1">
      <c r="A2" s="79">
        <v>1</v>
      </c>
      <c r="B2" s="91" t="s">
        <v>391</v>
      </c>
      <c r="C2" s="91" t="s">
        <v>423</v>
      </c>
      <c r="D2" s="92">
        <v>1415</v>
      </c>
      <c r="E2" s="92">
        <v>181</v>
      </c>
      <c r="F2" s="92">
        <v>100</v>
      </c>
      <c r="G2" s="92">
        <f aca="true" t="shared" si="0" ref="G2:G65">SUM(D2:F2)</f>
        <v>1696</v>
      </c>
    </row>
    <row r="3" spans="1:7" s="67" customFormat="1" ht="15.75" customHeight="1">
      <c r="A3" s="79">
        <v>2</v>
      </c>
      <c r="B3" s="91" t="s">
        <v>105</v>
      </c>
      <c r="C3" s="91" t="s">
        <v>102</v>
      </c>
      <c r="D3" s="92">
        <v>1353</v>
      </c>
      <c r="E3" s="92">
        <v>110</v>
      </c>
      <c r="F3" s="92">
        <v>180</v>
      </c>
      <c r="G3" s="92">
        <f t="shared" si="0"/>
        <v>1643</v>
      </c>
    </row>
    <row r="4" spans="1:7" s="67" customFormat="1" ht="15.75" customHeight="1">
      <c r="A4" s="79">
        <v>3</v>
      </c>
      <c r="B4" s="91" t="s">
        <v>576</v>
      </c>
      <c r="C4" s="91" t="s">
        <v>577</v>
      </c>
      <c r="D4" s="92">
        <v>1543</v>
      </c>
      <c r="E4" s="92"/>
      <c r="F4" s="92">
        <v>99</v>
      </c>
      <c r="G4" s="92">
        <f t="shared" si="0"/>
        <v>1642</v>
      </c>
    </row>
    <row r="5" spans="1:7" s="67" customFormat="1" ht="15.75" customHeight="1">
      <c r="A5" s="79">
        <v>4</v>
      </c>
      <c r="B5" s="91" t="s">
        <v>45</v>
      </c>
      <c r="C5" s="91" t="s">
        <v>588</v>
      </c>
      <c r="D5" s="92">
        <v>1142</v>
      </c>
      <c r="E5" s="92"/>
      <c r="F5" s="92">
        <v>71</v>
      </c>
      <c r="G5" s="92">
        <f t="shared" si="0"/>
        <v>1213</v>
      </c>
    </row>
    <row r="6" spans="1:7" s="67" customFormat="1" ht="15.75" customHeight="1">
      <c r="A6" s="79">
        <v>5</v>
      </c>
      <c r="B6" s="91" t="s">
        <v>928</v>
      </c>
      <c r="C6" s="91" t="s">
        <v>237</v>
      </c>
      <c r="D6" s="92">
        <v>1131</v>
      </c>
      <c r="E6" s="92"/>
      <c r="F6" s="92">
        <v>64</v>
      </c>
      <c r="G6" s="92">
        <f t="shared" si="0"/>
        <v>1195</v>
      </c>
    </row>
    <row r="7" spans="1:7" s="67" customFormat="1" ht="15.75" customHeight="1">
      <c r="A7" s="79">
        <v>6</v>
      </c>
      <c r="B7" s="91" t="s">
        <v>762</v>
      </c>
      <c r="C7" s="91" t="s">
        <v>365</v>
      </c>
      <c r="D7" s="92">
        <v>35</v>
      </c>
      <c r="E7" s="92">
        <v>950</v>
      </c>
      <c r="F7" s="92">
        <v>162</v>
      </c>
      <c r="G7" s="92">
        <f t="shared" si="0"/>
        <v>1147</v>
      </c>
    </row>
    <row r="8" spans="1:7" s="67" customFormat="1" ht="15.75" customHeight="1">
      <c r="A8" s="79">
        <v>7</v>
      </c>
      <c r="B8" s="91" t="s">
        <v>399</v>
      </c>
      <c r="C8" s="91" t="s">
        <v>400</v>
      </c>
      <c r="D8" s="92">
        <v>957</v>
      </c>
      <c r="E8" s="92"/>
      <c r="F8" s="92">
        <v>174</v>
      </c>
      <c r="G8" s="92">
        <f t="shared" si="0"/>
        <v>1131</v>
      </c>
    </row>
    <row r="9" spans="1:7" s="67" customFormat="1" ht="15.75" customHeight="1">
      <c r="A9" s="79">
        <v>8</v>
      </c>
      <c r="B9" s="91" t="s">
        <v>1055</v>
      </c>
      <c r="C9" s="91" t="s">
        <v>193</v>
      </c>
      <c r="D9" s="92">
        <v>926</v>
      </c>
      <c r="E9" s="92"/>
      <c r="F9" s="92">
        <v>125</v>
      </c>
      <c r="G9" s="92">
        <f t="shared" si="0"/>
        <v>1051</v>
      </c>
    </row>
    <row r="10" spans="1:7" s="67" customFormat="1" ht="15.75" customHeight="1">
      <c r="A10" s="79">
        <v>9</v>
      </c>
      <c r="B10" s="91" t="s">
        <v>79</v>
      </c>
      <c r="C10" s="91" t="s">
        <v>80</v>
      </c>
      <c r="D10" s="92">
        <v>819</v>
      </c>
      <c r="E10" s="92"/>
      <c r="F10" s="92">
        <v>184</v>
      </c>
      <c r="G10" s="92">
        <f t="shared" si="0"/>
        <v>1003</v>
      </c>
    </row>
    <row r="11" spans="1:7" s="67" customFormat="1" ht="15.75" customHeight="1">
      <c r="A11" s="79">
        <v>10</v>
      </c>
      <c r="B11" s="91" t="s">
        <v>882</v>
      </c>
      <c r="C11" s="91" t="s">
        <v>883</v>
      </c>
      <c r="D11" s="92"/>
      <c r="E11" s="92">
        <v>853</v>
      </c>
      <c r="F11" s="92">
        <v>132</v>
      </c>
      <c r="G11" s="92">
        <f t="shared" si="0"/>
        <v>985</v>
      </c>
    </row>
    <row r="12" spans="1:7" s="67" customFormat="1" ht="15.75" customHeight="1">
      <c r="A12" s="79">
        <v>11</v>
      </c>
      <c r="B12" s="93" t="s">
        <v>977</v>
      </c>
      <c r="C12" s="93" t="s">
        <v>975</v>
      </c>
      <c r="D12" s="94">
        <v>775</v>
      </c>
      <c r="E12" s="94"/>
      <c r="F12" s="94">
        <v>168</v>
      </c>
      <c r="G12" s="94">
        <f t="shared" si="0"/>
        <v>943</v>
      </c>
    </row>
    <row r="13" spans="1:7" s="67" customFormat="1" ht="15.75" customHeight="1">
      <c r="A13" s="79">
        <v>12</v>
      </c>
      <c r="B13" s="93" t="s">
        <v>291</v>
      </c>
      <c r="C13" s="93" t="s">
        <v>292</v>
      </c>
      <c r="D13" s="94">
        <v>772</v>
      </c>
      <c r="E13" s="94"/>
      <c r="F13" s="94">
        <v>169</v>
      </c>
      <c r="G13" s="94">
        <f t="shared" si="0"/>
        <v>941</v>
      </c>
    </row>
    <row r="14" spans="1:7" s="67" customFormat="1" ht="15.75" customHeight="1">
      <c r="A14" s="79">
        <v>13</v>
      </c>
      <c r="B14" s="93" t="s">
        <v>53</v>
      </c>
      <c r="C14" s="93" t="s">
        <v>142</v>
      </c>
      <c r="D14" s="94">
        <v>478</v>
      </c>
      <c r="E14" s="94">
        <v>226</v>
      </c>
      <c r="F14" s="94">
        <v>87</v>
      </c>
      <c r="G14" s="94">
        <f t="shared" si="0"/>
        <v>791</v>
      </c>
    </row>
    <row r="15" spans="1:7" s="67" customFormat="1" ht="15.75" customHeight="1">
      <c r="A15" s="79">
        <v>14</v>
      </c>
      <c r="B15" s="93" t="s">
        <v>774</v>
      </c>
      <c r="C15" s="93" t="s">
        <v>371</v>
      </c>
      <c r="D15" s="94"/>
      <c r="E15" s="94">
        <v>657</v>
      </c>
      <c r="F15" s="94">
        <v>132</v>
      </c>
      <c r="G15" s="94">
        <f t="shared" si="0"/>
        <v>789</v>
      </c>
    </row>
    <row r="16" spans="1:7" s="67" customFormat="1" ht="15.75" customHeight="1">
      <c r="A16" s="79">
        <v>15</v>
      </c>
      <c r="B16" s="93" t="s">
        <v>744</v>
      </c>
      <c r="C16" s="93" t="s">
        <v>745</v>
      </c>
      <c r="D16" s="94"/>
      <c r="E16" s="94">
        <v>674</v>
      </c>
      <c r="F16" s="94">
        <v>114</v>
      </c>
      <c r="G16" s="94">
        <f t="shared" si="0"/>
        <v>788</v>
      </c>
    </row>
    <row r="17" spans="1:7" s="67" customFormat="1" ht="15.75" customHeight="1">
      <c r="A17" s="79">
        <v>16</v>
      </c>
      <c r="B17" s="93" t="s">
        <v>932</v>
      </c>
      <c r="C17" s="93" t="s">
        <v>745</v>
      </c>
      <c r="D17" s="94"/>
      <c r="E17" s="94">
        <v>659</v>
      </c>
      <c r="F17" s="94">
        <v>126</v>
      </c>
      <c r="G17" s="94">
        <f t="shared" si="0"/>
        <v>785</v>
      </c>
    </row>
    <row r="18" spans="1:7" s="67" customFormat="1" ht="15.75" customHeight="1">
      <c r="A18" s="79">
        <v>17</v>
      </c>
      <c r="B18" s="93" t="s">
        <v>459</v>
      </c>
      <c r="C18" s="93" t="s">
        <v>460</v>
      </c>
      <c r="D18" s="94">
        <v>104</v>
      </c>
      <c r="E18" s="94">
        <v>656</v>
      </c>
      <c r="F18" s="94">
        <v>6</v>
      </c>
      <c r="G18" s="94">
        <f t="shared" si="0"/>
        <v>766</v>
      </c>
    </row>
    <row r="19" spans="1:7" s="67" customFormat="1" ht="15.75" customHeight="1">
      <c r="A19" s="79">
        <v>18</v>
      </c>
      <c r="B19" s="93" t="s">
        <v>101</v>
      </c>
      <c r="C19" s="93" t="s">
        <v>599</v>
      </c>
      <c r="D19" s="94">
        <v>538</v>
      </c>
      <c r="E19" s="94"/>
      <c r="F19" s="94">
        <v>124</v>
      </c>
      <c r="G19" s="94">
        <f t="shared" si="0"/>
        <v>662</v>
      </c>
    </row>
    <row r="20" spans="1:7" s="67" customFormat="1" ht="15.75" customHeight="1">
      <c r="A20" s="79">
        <v>19</v>
      </c>
      <c r="B20" s="93" t="s">
        <v>800</v>
      </c>
      <c r="C20" s="93" t="s">
        <v>975</v>
      </c>
      <c r="D20" s="94">
        <v>522</v>
      </c>
      <c r="E20" s="94"/>
      <c r="F20" s="94">
        <v>125</v>
      </c>
      <c r="G20" s="94">
        <f t="shared" si="0"/>
        <v>647</v>
      </c>
    </row>
    <row r="21" spans="1:7" s="67" customFormat="1" ht="18" customHeight="1" thickBot="1">
      <c r="A21" s="137">
        <v>20</v>
      </c>
      <c r="B21" s="138" t="s">
        <v>101</v>
      </c>
      <c r="C21" s="138" t="s">
        <v>987</v>
      </c>
      <c r="D21" s="139">
        <v>577</v>
      </c>
      <c r="E21" s="139"/>
      <c r="F21" s="139">
        <v>41</v>
      </c>
      <c r="G21" s="139">
        <f t="shared" si="0"/>
        <v>618</v>
      </c>
    </row>
    <row r="22" spans="1:7" s="67" customFormat="1" ht="15.75" customHeight="1">
      <c r="A22" s="134"/>
      <c r="B22" s="135" t="s">
        <v>1016</v>
      </c>
      <c r="C22" s="135" t="s">
        <v>1017</v>
      </c>
      <c r="D22" s="136"/>
      <c r="E22" s="136">
        <v>590</v>
      </c>
      <c r="F22" s="136"/>
      <c r="G22" s="136">
        <f t="shared" si="0"/>
        <v>590</v>
      </c>
    </row>
    <row r="23" spans="1:7" s="67" customFormat="1" ht="15.75" customHeight="1">
      <c r="A23" s="85"/>
      <c r="B23" s="44" t="s">
        <v>576</v>
      </c>
      <c r="C23" s="78" t="s">
        <v>582</v>
      </c>
      <c r="D23" s="45"/>
      <c r="E23" s="45">
        <v>571</v>
      </c>
      <c r="F23" s="45">
        <v>2</v>
      </c>
      <c r="G23" s="45">
        <f t="shared" si="0"/>
        <v>573</v>
      </c>
    </row>
    <row r="24" spans="1:7" s="67" customFormat="1" ht="15.75" customHeight="1">
      <c r="A24" s="108"/>
      <c r="B24" s="78" t="s">
        <v>1107</v>
      </c>
      <c r="C24" s="78" t="s">
        <v>102</v>
      </c>
      <c r="D24" s="79"/>
      <c r="E24" s="79">
        <v>530</v>
      </c>
      <c r="F24" s="79">
        <v>42</v>
      </c>
      <c r="G24" s="79">
        <f t="shared" si="0"/>
        <v>572</v>
      </c>
    </row>
    <row r="25" spans="1:7" s="67" customFormat="1" ht="15.75" customHeight="1">
      <c r="A25" s="85"/>
      <c r="B25" s="78" t="s">
        <v>865</v>
      </c>
      <c r="C25" s="78" t="s">
        <v>866</v>
      </c>
      <c r="D25" s="79"/>
      <c r="E25" s="79">
        <v>441</v>
      </c>
      <c r="F25" s="79">
        <v>130</v>
      </c>
      <c r="G25" s="79">
        <f t="shared" si="0"/>
        <v>571</v>
      </c>
    </row>
    <row r="26" spans="1:27" s="67" customFormat="1" ht="15.75" customHeight="1">
      <c r="A26" s="12"/>
      <c r="B26" s="44" t="s">
        <v>920</v>
      </c>
      <c r="C26" s="78" t="s">
        <v>172</v>
      </c>
      <c r="D26" s="45">
        <v>154</v>
      </c>
      <c r="E26" s="45">
        <v>257</v>
      </c>
      <c r="F26" s="45">
        <v>142</v>
      </c>
      <c r="G26" s="45">
        <f t="shared" si="0"/>
        <v>553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s="67" customFormat="1" ht="15.75" customHeight="1">
      <c r="A27" s="64"/>
      <c r="B27" s="44" t="s">
        <v>76</v>
      </c>
      <c r="C27" s="78" t="s">
        <v>67</v>
      </c>
      <c r="D27" s="45">
        <v>365</v>
      </c>
      <c r="E27" s="45"/>
      <c r="F27" s="45">
        <v>147</v>
      </c>
      <c r="G27" s="45">
        <f t="shared" si="0"/>
        <v>512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2:7" ht="15.75" customHeight="1">
      <c r="B28" s="78" t="s">
        <v>164</v>
      </c>
      <c r="C28" s="78" t="s">
        <v>165</v>
      </c>
      <c r="D28" s="79">
        <v>498</v>
      </c>
      <c r="E28" s="79"/>
      <c r="F28" s="79">
        <v>14</v>
      </c>
      <c r="G28" s="79">
        <f t="shared" si="0"/>
        <v>512</v>
      </c>
    </row>
    <row r="29" spans="1:7" ht="15.75" customHeight="1">
      <c r="A29" s="64"/>
      <c r="B29" s="44" t="s">
        <v>675</v>
      </c>
      <c r="C29" s="78" t="s">
        <v>676</v>
      </c>
      <c r="D29" s="45"/>
      <c r="E29" s="45">
        <v>341</v>
      </c>
      <c r="F29" s="45">
        <v>145</v>
      </c>
      <c r="G29" s="45">
        <f t="shared" si="0"/>
        <v>486</v>
      </c>
    </row>
    <row r="30" spans="2:7" ht="15.75" customHeight="1">
      <c r="B30" s="78" t="s">
        <v>712</v>
      </c>
      <c r="C30" s="78" t="s">
        <v>713</v>
      </c>
      <c r="D30" s="79"/>
      <c r="E30" s="79">
        <v>416</v>
      </c>
      <c r="F30" s="79">
        <v>64</v>
      </c>
      <c r="G30" s="79">
        <f t="shared" si="0"/>
        <v>480</v>
      </c>
    </row>
    <row r="31" spans="2:7" ht="15.75" customHeight="1">
      <c r="B31" s="78" t="s">
        <v>370</v>
      </c>
      <c r="C31" s="78" t="s">
        <v>512</v>
      </c>
      <c r="D31" s="79">
        <v>143</v>
      </c>
      <c r="E31" s="79">
        <v>236</v>
      </c>
      <c r="F31" s="79">
        <v>93</v>
      </c>
      <c r="G31" s="79">
        <f t="shared" si="0"/>
        <v>472</v>
      </c>
    </row>
    <row r="32" spans="2:7" ht="15.75" customHeight="1">
      <c r="B32" s="78" t="s">
        <v>913</v>
      </c>
      <c r="C32" s="78" t="s">
        <v>111</v>
      </c>
      <c r="D32" s="79"/>
      <c r="E32" s="79">
        <v>464</v>
      </c>
      <c r="F32" s="79">
        <v>4</v>
      </c>
      <c r="G32" s="79">
        <f t="shared" si="0"/>
        <v>468</v>
      </c>
    </row>
    <row r="33" spans="2:7" ht="15.75" customHeight="1">
      <c r="B33" s="44" t="s">
        <v>429</v>
      </c>
      <c r="C33" s="78" t="s">
        <v>430</v>
      </c>
      <c r="D33" s="45"/>
      <c r="E33" s="45">
        <v>448</v>
      </c>
      <c r="F33" s="45">
        <v>8</v>
      </c>
      <c r="G33" s="45">
        <f t="shared" si="0"/>
        <v>456</v>
      </c>
    </row>
    <row r="34" spans="2:7" ht="15.75" customHeight="1">
      <c r="B34" s="44" t="s">
        <v>929</v>
      </c>
      <c r="C34" s="78" t="s">
        <v>262</v>
      </c>
      <c r="D34" s="45">
        <v>381</v>
      </c>
      <c r="E34" s="45"/>
      <c r="F34" s="45">
        <v>70</v>
      </c>
      <c r="G34" s="45">
        <f t="shared" si="0"/>
        <v>451</v>
      </c>
    </row>
    <row r="35" spans="2:7" ht="15.75" customHeight="1">
      <c r="B35" s="44" t="s">
        <v>368</v>
      </c>
      <c r="C35" s="78" t="s">
        <v>350</v>
      </c>
      <c r="D35" s="45">
        <v>69</v>
      </c>
      <c r="E35" s="45">
        <v>303</v>
      </c>
      <c r="F35" s="45">
        <v>61</v>
      </c>
      <c r="G35" s="45">
        <f t="shared" si="0"/>
        <v>433</v>
      </c>
    </row>
    <row r="36" spans="2:7" ht="15.75" customHeight="1">
      <c r="B36" s="44" t="s">
        <v>825</v>
      </c>
      <c r="C36" s="78" t="s">
        <v>430</v>
      </c>
      <c r="D36" s="45"/>
      <c r="E36" s="45">
        <v>432</v>
      </c>
      <c r="F36" s="45"/>
      <c r="G36" s="45">
        <f t="shared" si="0"/>
        <v>432</v>
      </c>
    </row>
    <row r="37" spans="2:7" ht="15.75" customHeight="1">
      <c r="B37" s="44" t="s">
        <v>933</v>
      </c>
      <c r="C37" s="78" t="s">
        <v>317</v>
      </c>
      <c r="D37" s="45">
        <v>290</v>
      </c>
      <c r="E37" s="45"/>
      <c r="F37" s="45">
        <v>135</v>
      </c>
      <c r="G37" s="45">
        <f t="shared" si="0"/>
        <v>425</v>
      </c>
    </row>
    <row r="38" spans="1:7" ht="15.75" customHeight="1">
      <c r="A38" s="64"/>
      <c r="B38" s="44" t="s">
        <v>45</v>
      </c>
      <c r="C38" s="78" t="s">
        <v>46</v>
      </c>
      <c r="D38" s="45">
        <v>214</v>
      </c>
      <c r="E38" s="45">
        <v>51</v>
      </c>
      <c r="F38" s="45">
        <v>150</v>
      </c>
      <c r="G38" s="45">
        <f t="shared" si="0"/>
        <v>415</v>
      </c>
    </row>
    <row r="39" spans="2:7" ht="15.75" customHeight="1">
      <c r="B39" s="44" t="s">
        <v>342</v>
      </c>
      <c r="C39" s="78" t="s">
        <v>343</v>
      </c>
      <c r="D39" s="45">
        <v>247</v>
      </c>
      <c r="E39" s="45"/>
      <c r="F39" s="45">
        <v>146</v>
      </c>
      <c r="G39" s="45">
        <f t="shared" si="0"/>
        <v>393</v>
      </c>
    </row>
    <row r="40" spans="2:7" ht="15.75" customHeight="1">
      <c r="B40" s="44" t="s">
        <v>370</v>
      </c>
      <c r="C40" s="78" t="s">
        <v>371</v>
      </c>
      <c r="D40" s="45">
        <v>320</v>
      </c>
      <c r="E40" s="45"/>
      <c r="F40" s="45">
        <v>73</v>
      </c>
      <c r="G40" s="45">
        <f t="shared" si="0"/>
        <v>393</v>
      </c>
    </row>
    <row r="41" spans="2:7" ht="15.75" customHeight="1">
      <c r="B41" s="44" t="s">
        <v>378</v>
      </c>
      <c r="C41" s="78" t="s">
        <v>371</v>
      </c>
      <c r="D41" s="45">
        <v>286</v>
      </c>
      <c r="E41" s="45"/>
      <c r="F41" s="45">
        <v>103</v>
      </c>
      <c r="G41" s="45">
        <f t="shared" si="0"/>
        <v>389</v>
      </c>
    </row>
    <row r="42" spans="2:7" ht="15.75" customHeight="1">
      <c r="B42" s="44" t="s">
        <v>771</v>
      </c>
      <c r="C42" s="78" t="s">
        <v>764</v>
      </c>
      <c r="D42" s="45"/>
      <c r="E42" s="45">
        <v>271</v>
      </c>
      <c r="F42" s="45">
        <v>111</v>
      </c>
      <c r="G42" s="45">
        <f t="shared" si="0"/>
        <v>382</v>
      </c>
    </row>
    <row r="43" spans="2:7" ht="15.75" customHeight="1">
      <c r="B43" s="78" t="s">
        <v>436</v>
      </c>
      <c r="C43" s="78" t="s">
        <v>437</v>
      </c>
      <c r="D43" s="79">
        <v>378</v>
      </c>
      <c r="E43" s="79"/>
      <c r="F43" s="79"/>
      <c r="G43" s="79">
        <f t="shared" si="0"/>
        <v>378</v>
      </c>
    </row>
    <row r="44" spans="2:7" ht="15.75" customHeight="1">
      <c r="B44" s="44" t="s">
        <v>947</v>
      </c>
      <c r="C44" s="78" t="s">
        <v>948</v>
      </c>
      <c r="D44" s="45">
        <v>207</v>
      </c>
      <c r="E44" s="45"/>
      <c r="F44" s="45">
        <v>164</v>
      </c>
      <c r="G44" s="45">
        <f t="shared" si="0"/>
        <v>371</v>
      </c>
    </row>
    <row r="45" spans="2:7" ht="15.75" customHeight="1">
      <c r="B45" s="44" t="s">
        <v>806</v>
      </c>
      <c r="C45" s="78" t="s">
        <v>599</v>
      </c>
      <c r="D45" s="45">
        <v>219</v>
      </c>
      <c r="E45" s="45">
        <v>53</v>
      </c>
      <c r="F45" s="45">
        <v>94</v>
      </c>
      <c r="G45" s="45">
        <f t="shared" si="0"/>
        <v>366</v>
      </c>
    </row>
    <row r="46" spans="2:7" ht="15.75" customHeight="1">
      <c r="B46" s="44" t="s">
        <v>292</v>
      </c>
      <c r="C46" s="78" t="s">
        <v>558</v>
      </c>
      <c r="D46" s="45">
        <v>330</v>
      </c>
      <c r="E46" s="45"/>
      <c r="F46" s="45">
        <v>31</v>
      </c>
      <c r="G46" s="45">
        <f t="shared" si="0"/>
        <v>361</v>
      </c>
    </row>
    <row r="47" spans="2:7" ht="15.75" customHeight="1">
      <c r="B47" s="44" t="s">
        <v>448</v>
      </c>
      <c r="C47" s="78" t="s">
        <v>449</v>
      </c>
      <c r="D47" s="45">
        <v>116</v>
      </c>
      <c r="E47" s="45">
        <v>219</v>
      </c>
      <c r="F47" s="45">
        <v>23</v>
      </c>
      <c r="G47" s="45">
        <f t="shared" si="0"/>
        <v>358</v>
      </c>
    </row>
    <row r="48" spans="2:7" ht="15.75" customHeight="1">
      <c r="B48" s="44" t="s">
        <v>201</v>
      </c>
      <c r="C48" s="78" t="s">
        <v>202</v>
      </c>
      <c r="D48" s="45">
        <v>164</v>
      </c>
      <c r="E48" s="45">
        <v>190</v>
      </c>
      <c r="F48" s="45"/>
      <c r="G48" s="45">
        <f t="shared" si="0"/>
        <v>354</v>
      </c>
    </row>
    <row r="49" spans="2:7" ht="15.75" customHeight="1">
      <c r="B49" s="44" t="s">
        <v>480</v>
      </c>
      <c r="C49" s="78" t="s">
        <v>476</v>
      </c>
      <c r="D49" s="45"/>
      <c r="E49" s="45">
        <v>274</v>
      </c>
      <c r="F49" s="45">
        <v>80</v>
      </c>
      <c r="G49" s="45">
        <f t="shared" si="0"/>
        <v>354</v>
      </c>
    </row>
    <row r="50" spans="2:7" ht="15.75" customHeight="1">
      <c r="B50" s="44" t="s">
        <v>585</v>
      </c>
      <c r="C50" s="78" t="s">
        <v>582</v>
      </c>
      <c r="D50" s="45">
        <v>303</v>
      </c>
      <c r="E50" s="45"/>
      <c r="F50" s="45">
        <v>45</v>
      </c>
      <c r="G50" s="45">
        <f t="shared" si="0"/>
        <v>348</v>
      </c>
    </row>
    <row r="51" spans="2:7" ht="15.75" customHeight="1">
      <c r="B51" s="44" t="s">
        <v>719</v>
      </c>
      <c r="C51" s="78" t="s">
        <v>720</v>
      </c>
      <c r="D51" s="45"/>
      <c r="E51" s="45">
        <v>288</v>
      </c>
      <c r="F51" s="45">
        <v>58</v>
      </c>
      <c r="G51" s="45">
        <f t="shared" si="0"/>
        <v>346</v>
      </c>
    </row>
    <row r="52" spans="2:7" ht="15.75" customHeight="1">
      <c r="B52" s="44" t="s">
        <v>247</v>
      </c>
      <c r="C52" s="78" t="s">
        <v>465</v>
      </c>
      <c r="D52" s="45">
        <v>335</v>
      </c>
      <c r="E52" s="45"/>
      <c r="F52" s="45"/>
      <c r="G52" s="45">
        <f t="shared" si="0"/>
        <v>335</v>
      </c>
    </row>
    <row r="53" spans="1:27" ht="15.75" customHeight="1">
      <c r="A53" s="85"/>
      <c r="B53" s="44" t="s">
        <v>1091</v>
      </c>
      <c r="C53" s="78" t="s">
        <v>1092</v>
      </c>
      <c r="D53" s="45">
        <v>332</v>
      </c>
      <c r="E53" s="45"/>
      <c r="F53" s="45"/>
      <c r="G53" s="45">
        <f t="shared" si="0"/>
        <v>332</v>
      </c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</row>
    <row r="54" spans="2:7" ht="15.75" customHeight="1">
      <c r="B54" s="44" t="s">
        <v>1182</v>
      </c>
      <c r="C54" s="78" t="s">
        <v>793</v>
      </c>
      <c r="D54" s="45"/>
      <c r="E54" s="45">
        <v>282</v>
      </c>
      <c r="F54" s="45">
        <v>49</v>
      </c>
      <c r="G54" s="45">
        <f t="shared" si="0"/>
        <v>331</v>
      </c>
    </row>
    <row r="55" spans="2:7" ht="15.75" customHeight="1">
      <c r="B55" s="44" t="s">
        <v>386</v>
      </c>
      <c r="C55" s="78" t="s">
        <v>387</v>
      </c>
      <c r="D55" s="45">
        <v>218</v>
      </c>
      <c r="E55" s="45">
        <v>98</v>
      </c>
      <c r="F55" s="45">
        <v>12</v>
      </c>
      <c r="G55" s="45">
        <f t="shared" si="0"/>
        <v>328</v>
      </c>
    </row>
    <row r="56" spans="1:27" s="67" customFormat="1" ht="15.75" customHeight="1">
      <c r="A56" s="12"/>
      <c r="B56" s="44" t="s">
        <v>626</v>
      </c>
      <c r="C56" s="78" t="s">
        <v>624</v>
      </c>
      <c r="D56" s="45">
        <v>327</v>
      </c>
      <c r="E56" s="45"/>
      <c r="F56" s="45"/>
      <c r="G56" s="45">
        <f t="shared" si="0"/>
        <v>327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2:7" ht="15.75" customHeight="1">
      <c r="B57" s="78" t="s">
        <v>313</v>
      </c>
      <c r="C57" s="78" t="s">
        <v>433</v>
      </c>
      <c r="D57" s="79">
        <v>325</v>
      </c>
      <c r="E57" s="79"/>
      <c r="F57" s="79"/>
      <c r="G57" s="79">
        <f t="shared" si="0"/>
        <v>325</v>
      </c>
    </row>
    <row r="58" spans="2:7" ht="15.75" customHeight="1">
      <c r="B58" s="44" t="s">
        <v>518</v>
      </c>
      <c r="C58" s="78" t="s">
        <v>512</v>
      </c>
      <c r="D58" s="45">
        <v>222</v>
      </c>
      <c r="E58" s="45"/>
      <c r="F58" s="45">
        <v>102</v>
      </c>
      <c r="G58" s="45">
        <f t="shared" si="0"/>
        <v>324</v>
      </c>
    </row>
    <row r="59" spans="2:7" ht="15.75" customHeight="1">
      <c r="B59" s="78" t="s">
        <v>62</v>
      </c>
      <c r="C59" s="78" t="s">
        <v>407</v>
      </c>
      <c r="D59" s="79">
        <v>110</v>
      </c>
      <c r="E59" s="79">
        <v>154</v>
      </c>
      <c r="F59" s="79">
        <v>59</v>
      </c>
      <c r="G59" s="79">
        <f t="shared" si="0"/>
        <v>323</v>
      </c>
    </row>
    <row r="60" spans="2:7" ht="15.75" customHeight="1">
      <c r="B60" s="44" t="s">
        <v>939</v>
      </c>
      <c r="C60" s="78" t="s">
        <v>804</v>
      </c>
      <c r="D60" s="45"/>
      <c r="E60" s="45">
        <v>286</v>
      </c>
      <c r="F60" s="45">
        <v>37</v>
      </c>
      <c r="G60" s="45">
        <f t="shared" si="0"/>
        <v>323</v>
      </c>
    </row>
    <row r="61" spans="2:7" ht="15.75" customHeight="1">
      <c r="B61" s="78" t="s">
        <v>296</v>
      </c>
      <c r="C61" s="78" t="s">
        <v>85</v>
      </c>
      <c r="D61" s="79">
        <v>300</v>
      </c>
      <c r="E61" s="79"/>
      <c r="F61" s="79">
        <v>15</v>
      </c>
      <c r="G61" s="79">
        <f t="shared" si="0"/>
        <v>315</v>
      </c>
    </row>
    <row r="62" spans="2:7" ht="15.75" customHeight="1">
      <c r="B62" s="44" t="s">
        <v>1162</v>
      </c>
      <c r="C62" s="78" t="s">
        <v>1157</v>
      </c>
      <c r="D62" s="45">
        <v>130</v>
      </c>
      <c r="E62" s="45">
        <v>146</v>
      </c>
      <c r="F62" s="45">
        <v>36</v>
      </c>
      <c r="G62" s="45">
        <f t="shared" si="0"/>
        <v>312</v>
      </c>
    </row>
    <row r="63" spans="2:7" ht="15.75" customHeight="1">
      <c r="B63" s="44" t="s">
        <v>800</v>
      </c>
      <c r="C63" s="78" t="s">
        <v>597</v>
      </c>
      <c r="D63" s="45"/>
      <c r="E63" s="45">
        <v>208</v>
      </c>
      <c r="F63" s="45">
        <v>104</v>
      </c>
      <c r="G63" s="45">
        <f t="shared" si="0"/>
        <v>312</v>
      </c>
    </row>
    <row r="64" spans="2:7" ht="15.75" customHeight="1">
      <c r="B64" s="78" t="s">
        <v>529</v>
      </c>
      <c r="C64" s="78" t="s">
        <v>530</v>
      </c>
      <c r="D64" s="79">
        <v>268</v>
      </c>
      <c r="E64" s="79"/>
      <c r="F64" s="79">
        <v>41</v>
      </c>
      <c r="G64" s="79">
        <f t="shared" si="0"/>
        <v>309</v>
      </c>
    </row>
    <row r="65" spans="2:7" ht="15.75" customHeight="1">
      <c r="B65" s="78" t="s">
        <v>929</v>
      </c>
      <c r="C65" s="78" t="s">
        <v>963</v>
      </c>
      <c r="D65" s="79">
        <v>266</v>
      </c>
      <c r="E65" s="79">
        <v>36</v>
      </c>
      <c r="F65" s="79">
        <f>Showmanship!AI156</f>
        <v>2</v>
      </c>
      <c r="G65" s="79">
        <f t="shared" si="0"/>
        <v>304</v>
      </c>
    </row>
    <row r="66" spans="2:7" ht="15.75" customHeight="1">
      <c r="B66" s="44" t="s">
        <v>919</v>
      </c>
      <c r="C66" s="78" t="s">
        <v>153</v>
      </c>
      <c r="D66" s="45">
        <v>304</v>
      </c>
      <c r="E66" s="45"/>
      <c r="F66" s="45"/>
      <c r="G66" s="45">
        <f aca="true" t="shared" si="1" ref="G66:G129">SUM(D66:F66)</f>
        <v>304</v>
      </c>
    </row>
    <row r="67" spans="2:7" ht="15.75" customHeight="1">
      <c r="B67" s="44" t="s">
        <v>1156</v>
      </c>
      <c r="C67" s="78" t="s">
        <v>1157</v>
      </c>
      <c r="D67" s="45">
        <v>121</v>
      </c>
      <c r="E67" s="45">
        <v>154</v>
      </c>
      <c r="F67" s="45">
        <v>27</v>
      </c>
      <c r="G67" s="45">
        <f t="shared" si="1"/>
        <v>302</v>
      </c>
    </row>
    <row r="68" spans="2:7" ht="15.75" customHeight="1">
      <c r="B68" s="44" t="s">
        <v>690</v>
      </c>
      <c r="C68" s="78" t="s">
        <v>131</v>
      </c>
      <c r="D68" s="45"/>
      <c r="E68" s="45">
        <v>285</v>
      </c>
      <c r="F68" s="45">
        <v>15</v>
      </c>
      <c r="G68" s="45">
        <f t="shared" si="1"/>
        <v>300</v>
      </c>
    </row>
    <row r="69" spans="2:7" ht="15.75" customHeight="1">
      <c r="B69" s="44" t="s">
        <v>313</v>
      </c>
      <c r="C69" s="78" t="s">
        <v>310</v>
      </c>
      <c r="D69" s="45">
        <v>295</v>
      </c>
      <c r="E69" s="45"/>
      <c r="F69" s="45">
        <v>2</v>
      </c>
      <c r="G69" s="45">
        <f t="shared" si="1"/>
        <v>297</v>
      </c>
    </row>
    <row r="70" spans="2:7" ht="15.75" customHeight="1">
      <c r="B70" s="44" t="s">
        <v>53</v>
      </c>
      <c r="C70" s="78" t="s">
        <v>131</v>
      </c>
      <c r="D70" s="45"/>
      <c r="E70" s="45">
        <v>256</v>
      </c>
      <c r="F70" s="45">
        <v>38</v>
      </c>
      <c r="G70" s="45">
        <f t="shared" si="1"/>
        <v>294</v>
      </c>
    </row>
    <row r="71" spans="2:7" ht="15.75" customHeight="1">
      <c r="B71" s="44" t="s">
        <v>272</v>
      </c>
      <c r="C71" s="78" t="s">
        <v>729</v>
      </c>
      <c r="D71" s="45"/>
      <c r="E71" s="45">
        <v>267</v>
      </c>
      <c r="F71" s="45">
        <v>27</v>
      </c>
      <c r="G71" s="45">
        <f t="shared" si="1"/>
        <v>294</v>
      </c>
    </row>
    <row r="72" spans="2:7" ht="15.75" customHeight="1">
      <c r="B72" s="44" t="s">
        <v>953</v>
      </c>
      <c r="C72" s="78" t="s">
        <v>948</v>
      </c>
      <c r="D72" s="45">
        <v>227</v>
      </c>
      <c r="E72" s="45"/>
      <c r="F72" s="45">
        <v>66</v>
      </c>
      <c r="G72" s="45">
        <f t="shared" si="1"/>
        <v>293</v>
      </c>
    </row>
    <row r="73" spans="2:7" ht="15.75" customHeight="1">
      <c r="B73" s="44" t="s">
        <v>942</v>
      </c>
      <c r="C73" s="78" t="s">
        <v>472</v>
      </c>
      <c r="D73" s="45">
        <v>228</v>
      </c>
      <c r="E73" s="45"/>
      <c r="F73" s="45">
        <v>63</v>
      </c>
      <c r="G73" s="45">
        <f t="shared" si="1"/>
        <v>291</v>
      </c>
    </row>
    <row r="74" spans="2:7" ht="15.75" customHeight="1">
      <c r="B74" s="44" t="s">
        <v>192</v>
      </c>
      <c r="C74" s="78" t="s">
        <v>193</v>
      </c>
      <c r="D74" s="45">
        <v>242</v>
      </c>
      <c r="E74" s="45"/>
      <c r="F74" s="45">
        <v>48</v>
      </c>
      <c r="G74" s="45">
        <f t="shared" si="1"/>
        <v>290</v>
      </c>
    </row>
    <row r="75" spans="2:7" ht="15.75" customHeight="1">
      <c r="B75" s="44" t="s">
        <v>1008</v>
      </c>
      <c r="C75" s="78" t="s">
        <v>1003</v>
      </c>
      <c r="D75" s="45">
        <v>289</v>
      </c>
      <c r="E75" s="45"/>
      <c r="F75" s="45"/>
      <c r="G75" s="45">
        <f t="shared" si="1"/>
        <v>289</v>
      </c>
    </row>
    <row r="76" spans="1:7" ht="15.75" customHeight="1">
      <c r="A76" s="64"/>
      <c r="B76" s="44" t="s">
        <v>42</v>
      </c>
      <c r="C76" s="78" t="s">
        <v>43</v>
      </c>
      <c r="D76" s="45">
        <v>30</v>
      </c>
      <c r="E76" s="45">
        <v>252</v>
      </c>
      <c r="F76" s="45">
        <v>2</v>
      </c>
      <c r="G76" s="45">
        <f t="shared" si="1"/>
        <v>284</v>
      </c>
    </row>
    <row r="77" spans="2:7" ht="15.75" customHeight="1">
      <c r="B77" s="78" t="s">
        <v>1116</v>
      </c>
      <c r="C77" s="78" t="s">
        <v>1117</v>
      </c>
      <c r="D77" s="79"/>
      <c r="E77" s="79">
        <v>198</v>
      </c>
      <c r="F77" s="79">
        <v>86</v>
      </c>
      <c r="G77" s="45">
        <f t="shared" si="1"/>
        <v>284</v>
      </c>
    </row>
    <row r="78" spans="1:7" ht="15.75" customHeight="1">
      <c r="A78" s="64"/>
      <c r="B78" s="78" t="s">
        <v>931</v>
      </c>
      <c r="C78" s="78" t="s">
        <v>85</v>
      </c>
      <c r="D78" s="45">
        <v>164</v>
      </c>
      <c r="E78" s="45">
        <v>102</v>
      </c>
      <c r="F78" s="45"/>
      <c r="G78" s="45">
        <f t="shared" si="1"/>
        <v>266</v>
      </c>
    </row>
    <row r="79" spans="2:7" ht="15.75" customHeight="1">
      <c r="B79" s="44" t="s">
        <v>912</v>
      </c>
      <c r="C79" s="78" t="s">
        <v>67</v>
      </c>
      <c r="D79" s="45">
        <v>242</v>
      </c>
      <c r="E79" s="45">
        <v>18</v>
      </c>
      <c r="F79" s="45">
        <v>4</v>
      </c>
      <c r="G79" s="45">
        <f t="shared" si="1"/>
        <v>264</v>
      </c>
    </row>
    <row r="80" spans="2:7" ht="15.75" customHeight="1">
      <c r="B80" s="78" t="s">
        <v>605</v>
      </c>
      <c r="C80" s="78" t="s">
        <v>963</v>
      </c>
      <c r="D80" s="45">
        <v>246</v>
      </c>
      <c r="E80" s="45"/>
      <c r="F80" s="45">
        <v>2</v>
      </c>
      <c r="G80" s="45">
        <f t="shared" si="1"/>
        <v>248</v>
      </c>
    </row>
    <row r="81" spans="2:7" ht="15.75" customHeight="1">
      <c r="B81" s="44" t="s">
        <v>918</v>
      </c>
      <c r="C81" s="78" t="s">
        <v>153</v>
      </c>
      <c r="D81" s="45">
        <v>6</v>
      </c>
      <c r="E81" s="45">
        <v>207</v>
      </c>
      <c r="F81" s="45">
        <v>33</v>
      </c>
      <c r="G81" s="45">
        <f t="shared" si="1"/>
        <v>246</v>
      </c>
    </row>
    <row r="82" spans="1:7" ht="15.75" customHeight="1">
      <c r="A82" s="37"/>
      <c r="B82" s="78" t="s">
        <v>252</v>
      </c>
      <c r="C82" s="78" t="s">
        <v>248</v>
      </c>
      <c r="D82" s="79">
        <v>244</v>
      </c>
      <c r="E82" s="79"/>
      <c r="F82" s="79"/>
      <c r="G82" s="79">
        <f t="shared" si="1"/>
        <v>244</v>
      </c>
    </row>
    <row r="83" spans="1:7" ht="15.75" customHeight="1">
      <c r="A83" s="64"/>
      <c r="B83" s="44" t="s">
        <v>936</v>
      </c>
      <c r="C83" s="78" t="s">
        <v>361</v>
      </c>
      <c r="D83" s="45">
        <v>60</v>
      </c>
      <c r="E83" s="45">
        <v>113</v>
      </c>
      <c r="F83" s="45">
        <v>71</v>
      </c>
      <c r="G83" s="45">
        <f t="shared" si="1"/>
        <v>244</v>
      </c>
    </row>
    <row r="84" spans="2:7" ht="15.75" customHeight="1">
      <c r="B84" s="44" t="s">
        <v>19</v>
      </c>
      <c r="C84" s="78" t="s">
        <v>20</v>
      </c>
      <c r="D84" s="45">
        <v>84</v>
      </c>
      <c r="E84" s="45">
        <v>144</v>
      </c>
      <c r="F84" s="45">
        <v>12</v>
      </c>
      <c r="G84" s="45">
        <f t="shared" si="1"/>
        <v>240</v>
      </c>
    </row>
    <row r="85" spans="2:7" ht="15.75" customHeight="1">
      <c r="B85" s="44" t="s">
        <v>896</v>
      </c>
      <c r="C85" s="78" t="s">
        <v>897</v>
      </c>
      <c r="D85" s="45"/>
      <c r="E85" s="45">
        <v>231</v>
      </c>
      <c r="F85" s="45">
        <v>6</v>
      </c>
      <c r="G85" s="45">
        <f t="shared" si="1"/>
        <v>237</v>
      </c>
    </row>
    <row r="86" spans="2:7" ht="15.75" customHeight="1">
      <c r="B86" s="44" t="s">
        <v>415</v>
      </c>
      <c r="C86" s="78" t="s">
        <v>830</v>
      </c>
      <c r="D86" s="45"/>
      <c r="E86" s="45">
        <v>229</v>
      </c>
      <c r="F86" s="45">
        <v>6</v>
      </c>
      <c r="G86" s="45">
        <f t="shared" si="1"/>
        <v>235</v>
      </c>
    </row>
    <row r="87" spans="2:7" ht="15.75" customHeight="1">
      <c r="B87" s="78" t="s">
        <v>616</v>
      </c>
      <c r="C87" s="78" t="s">
        <v>617</v>
      </c>
      <c r="D87" s="79">
        <v>197</v>
      </c>
      <c r="E87" s="79"/>
      <c r="F87" s="79">
        <v>38</v>
      </c>
      <c r="G87" s="79">
        <f t="shared" si="1"/>
        <v>235</v>
      </c>
    </row>
    <row r="88" spans="2:7" ht="15.75" customHeight="1">
      <c r="B88" s="44" t="s">
        <v>935</v>
      </c>
      <c r="C88" s="78" t="s">
        <v>350</v>
      </c>
      <c r="D88" s="45">
        <v>185</v>
      </c>
      <c r="E88" s="45"/>
      <c r="F88" s="45">
        <v>46</v>
      </c>
      <c r="G88" s="45">
        <f t="shared" si="1"/>
        <v>231</v>
      </c>
    </row>
    <row r="89" spans="2:7" ht="15.75" customHeight="1">
      <c r="B89" s="44" t="s">
        <v>313</v>
      </c>
      <c r="C89" s="78" t="s">
        <v>764</v>
      </c>
      <c r="D89" s="45"/>
      <c r="E89" s="45">
        <v>226</v>
      </c>
      <c r="F89" s="45">
        <v>4</v>
      </c>
      <c r="G89" s="45">
        <f t="shared" si="1"/>
        <v>230</v>
      </c>
    </row>
    <row r="90" spans="2:7" ht="15.75" customHeight="1">
      <c r="B90" s="44" t="s">
        <v>475</v>
      </c>
      <c r="C90" s="78" t="s">
        <v>476</v>
      </c>
      <c r="D90" s="45">
        <v>20</v>
      </c>
      <c r="E90" s="45">
        <v>192</v>
      </c>
      <c r="F90" s="45">
        <v>10</v>
      </c>
      <c r="G90" s="45">
        <f t="shared" si="1"/>
        <v>222</v>
      </c>
    </row>
    <row r="91" spans="2:7" ht="15.75" customHeight="1">
      <c r="B91" s="44" t="s">
        <v>943</v>
      </c>
      <c r="C91" s="78" t="s">
        <v>503</v>
      </c>
      <c r="D91" s="45">
        <v>179</v>
      </c>
      <c r="E91" s="45"/>
      <c r="F91" s="45">
        <v>41</v>
      </c>
      <c r="G91" s="45">
        <f t="shared" si="1"/>
        <v>220</v>
      </c>
    </row>
    <row r="92" spans="2:7" ht="15.75" customHeight="1">
      <c r="B92" s="44" t="s">
        <v>357</v>
      </c>
      <c r="C92" s="78" t="s">
        <v>358</v>
      </c>
      <c r="D92" s="45">
        <v>126</v>
      </c>
      <c r="E92" s="45">
        <v>36</v>
      </c>
      <c r="F92" s="45">
        <v>50</v>
      </c>
      <c r="G92" s="45">
        <f t="shared" si="1"/>
        <v>212</v>
      </c>
    </row>
    <row r="93" spans="2:7" ht="15.75" customHeight="1">
      <c r="B93" s="44" t="s">
        <v>915</v>
      </c>
      <c r="C93" s="78" t="s">
        <v>120</v>
      </c>
      <c r="D93" s="45">
        <v>188</v>
      </c>
      <c r="E93" s="45"/>
      <c r="F93" s="45">
        <v>14</v>
      </c>
      <c r="G93" s="45">
        <f t="shared" si="1"/>
        <v>202</v>
      </c>
    </row>
    <row r="94" spans="2:7" ht="15.75" customHeight="1">
      <c r="B94" s="44" t="s">
        <v>760</v>
      </c>
      <c r="C94" s="78" t="s">
        <v>365</v>
      </c>
      <c r="D94" s="45"/>
      <c r="E94" s="45">
        <v>186</v>
      </c>
      <c r="F94" s="45">
        <v>8</v>
      </c>
      <c r="G94" s="45">
        <f t="shared" si="1"/>
        <v>194</v>
      </c>
    </row>
    <row r="95" spans="2:7" ht="15.75" customHeight="1">
      <c r="B95" s="44" t="s">
        <v>940</v>
      </c>
      <c r="C95" s="78" t="s">
        <v>836</v>
      </c>
      <c r="D95" s="45"/>
      <c r="E95" s="45">
        <v>144</v>
      </c>
      <c r="F95" s="45">
        <v>49</v>
      </c>
      <c r="G95" s="45">
        <f t="shared" si="1"/>
        <v>193</v>
      </c>
    </row>
    <row r="96" spans="2:7" ht="15.75" customHeight="1">
      <c r="B96" s="44" t="s">
        <v>256</v>
      </c>
      <c r="C96" s="78" t="s">
        <v>257</v>
      </c>
      <c r="D96" s="45">
        <v>184</v>
      </c>
      <c r="E96" s="45"/>
      <c r="F96" s="45">
        <v>8</v>
      </c>
      <c r="G96" s="45">
        <f t="shared" si="1"/>
        <v>192</v>
      </c>
    </row>
    <row r="97" spans="2:7" ht="15.75" customHeight="1">
      <c r="B97" s="44" t="s">
        <v>645</v>
      </c>
      <c r="C97" s="78" t="s">
        <v>643</v>
      </c>
      <c r="D97" s="45">
        <v>174</v>
      </c>
      <c r="E97" s="45"/>
      <c r="F97" s="45">
        <v>18</v>
      </c>
      <c r="G97" s="45">
        <f t="shared" si="1"/>
        <v>192</v>
      </c>
    </row>
    <row r="98" spans="2:7" ht="15.75" customHeight="1">
      <c r="B98" s="44" t="s">
        <v>704</v>
      </c>
      <c r="C98" s="78" t="s">
        <v>705</v>
      </c>
      <c r="D98" s="45"/>
      <c r="E98" s="45">
        <v>170</v>
      </c>
      <c r="F98" s="45">
        <v>20</v>
      </c>
      <c r="G98" s="45">
        <f t="shared" si="1"/>
        <v>190</v>
      </c>
    </row>
    <row r="99" spans="2:7" ht="15.75" customHeight="1">
      <c r="B99" s="44" t="s">
        <v>844</v>
      </c>
      <c r="C99" s="78" t="s">
        <v>472</v>
      </c>
      <c r="D99" s="45"/>
      <c r="E99" s="45">
        <v>183</v>
      </c>
      <c r="F99" s="45">
        <v>4</v>
      </c>
      <c r="G99" s="45">
        <f t="shared" si="1"/>
        <v>187</v>
      </c>
    </row>
    <row r="100" spans="2:7" ht="15.75" customHeight="1">
      <c r="B100" s="44" t="s">
        <v>522</v>
      </c>
      <c r="C100" s="78" t="s">
        <v>523</v>
      </c>
      <c r="D100" s="45">
        <v>150</v>
      </c>
      <c r="E100" s="45"/>
      <c r="F100" s="45">
        <v>34</v>
      </c>
      <c r="G100" s="45">
        <f t="shared" si="1"/>
        <v>184</v>
      </c>
    </row>
    <row r="101" spans="2:7" ht="15.75" customHeight="1">
      <c r="B101" s="44" t="s">
        <v>779</v>
      </c>
      <c r="C101" s="78" t="s">
        <v>854</v>
      </c>
      <c r="D101" s="45"/>
      <c r="E101" s="45">
        <v>152</v>
      </c>
      <c r="F101" s="45">
        <v>26</v>
      </c>
      <c r="G101" s="45">
        <f t="shared" si="1"/>
        <v>178</v>
      </c>
    </row>
    <row r="102" spans="2:7" ht="15.75" customHeight="1">
      <c r="B102" s="44" t="s">
        <v>554</v>
      </c>
      <c r="C102" s="78" t="s">
        <v>624</v>
      </c>
      <c r="D102" s="45">
        <v>160</v>
      </c>
      <c r="E102" s="45"/>
      <c r="F102" s="45">
        <v>17</v>
      </c>
      <c r="G102" s="45">
        <f t="shared" si="1"/>
        <v>177</v>
      </c>
    </row>
    <row r="103" spans="2:7" ht="15.75" customHeight="1">
      <c r="B103" s="44" t="s">
        <v>101</v>
      </c>
      <c r="C103" s="78" t="s">
        <v>102</v>
      </c>
      <c r="D103" s="45">
        <v>34</v>
      </c>
      <c r="E103" s="45">
        <v>60</v>
      </c>
      <c r="F103" s="45">
        <v>80</v>
      </c>
      <c r="G103" s="45">
        <f t="shared" si="1"/>
        <v>174</v>
      </c>
    </row>
    <row r="104" spans="2:7" ht="15.75" customHeight="1">
      <c r="B104" s="44" t="s">
        <v>596</v>
      </c>
      <c r="C104" s="78" t="s">
        <v>597</v>
      </c>
      <c r="D104" s="45">
        <v>114</v>
      </c>
      <c r="E104" s="45"/>
      <c r="F104" s="45">
        <v>60</v>
      </c>
      <c r="G104" s="45">
        <f t="shared" si="1"/>
        <v>174</v>
      </c>
    </row>
    <row r="105" spans="1:7" ht="15.75" customHeight="1">
      <c r="A105" s="64"/>
      <c r="B105" s="44" t="s">
        <v>821</v>
      </c>
      <c r="C105" s="78" t="s">
        <v>433</v>
      </c>
      <c r="D105" s="45"/>
      <c r="E105" s="45">
        <v>172</v>
      </c>
      <c r="F105" s="45"/>
      <c r="G105" s="45">
        <f t="shared" si="1"/>
        <v>172</v>
      </c>
    </row>
    <row r="106" spans="2:7" ht="15.75" customHeight="1">
      <c r="B106" s="44" t="s">
        <v>657</v>
      </c>
      <c r="C106" s="78" t="s">
        <v>34</v>
      </c>
      <c r="D106" s="45">
        <v>120</v>
      </c>
      <c r="E106" s="45">
        <v>36</v>
      </c>
      <c r="F106" s="45">
        <v>12</v>
      </c>
      <c r="G106" s="45">
        <f t="shared" si="1"/>
        <v>168</v>
      </c>
    </row>
    <row r="107" spans="2:7" ht="15.75" customHeight="1">
      <c r="B107" s="78" t="s">
        <v>1051</v>
      </c>
      <c r="C107" s="78" t="s">
        <v>1050</v>
      </c>
      <c r="D107" s="79"/>
      <c r="E107" s="79">
        <v>65</v>
      </c>
      <c r="F107" s="79">
        <v>103</v>
      </c>
      <c r="G107" s="79">
        <f t="shared" si="1"/>
        <v>168</v>
      </c>
    </row>
    <row r="108" spans="2:7" ht="15.75" customHeight="1">
      <c r="B108" s="44" t="s">
        <v>620</v>
      </c>
      <c r="C108" s="78" t="s">
        <v>617</v>
      </c>
      <c r="D108" s="45">
        <v>27</v>
      </c>
      <c r="E108" s="45">
        <v>117</v>
      </c>
      <c r="F108" s="45">
        <v>17</v>
      </c>
      <c r="G108" s="45">
        <f t="shared" si="1"/>
        <v>161</v>
      </c>
    </row>
    <row r="109" spans="1:7" ht="15.75" customHeight="1">
      <c r="A109" s="64"/>
      <c r="B109" s="44" t="s">
        <v>492</v>
      </c>
      <c r="C109" s="78" t="s">
        <v>493</v>
      </c>
      <c r="D109" s="45">
        <v>144</v>
      </c>
      <c r="E109" s="45"/>
      <c r="F109" s="45">
        <v>15</v>
      </c>
      <c r="G109" s="45">
        <f t="shared" si="1"/>
        <v>159</v>
      </c>
    </row>
    <row r="110" spans="2:7" ht="15.75" customHeight="1">
      <c r="B110" s="44" t="s">
        <v>911</v>
      </c>
      <c r="C110" s="78" t="s">
        <v>651</v>
      </c>
      <c r="D110" s="45"/>
      <c r="E110" s="45">
        <v>145</v>
      </c>
      <c r="F110" s="45">
        <v>13</v>
      </c>
      <c r="G110" s="45">
        <f t="shared" si="1"/>
        <v>158</v>
      </c>
    </row>
    <row r="111" spans="2:7" ht="15.75" customHeight="1">
      <c r="B111" s="44" t="s">
        <v>177</v>
      </c>
      <c r="C111" s="78" t="s">
        <v>178</v>
      </c>
      <c r="D111" s="45">
        <v>150</v>
      </c>
      <c r="E111" s="45"/>
      <c r="F111" s="45">
        <v>8</v>
      </c>
      <c r="G111" s="45">
        <f t="shared" si="1"/>
        <v>158</v>
      </c>
    </row>
    <row r="112" spans="2:7" ht="15.75" customHeight="1">
      <c r="B112" s="44" t="s">
        <v>561</v>
      </c>
      <c r="C112" s="78" t="s">
        <v>643</v>
      </c>
      <c r="D112" s="45">
        <v>146</v>
      </c>
      <c r="E112" s="45"/>
      <c r="F112" s="45">
        <v>10</v>
      </c>
      <c r="G112" s="45">
        <f t="shared" si="1"/>
        <v>156</v>
      </c>
    </row>
    <row r="113" spans="2:7" ht="15.75" customHeight="1">
      <c r="B113" s="44" t="s">
        <v>309</v>
      </c>
      <c r="C113" s="78" t="s">
        <v>310</v>
      </c>
      <c r="D113" s="45">
        <v>152</v>
      </c>
      <c r="E113" s="45"/>
      <c r="F113" s="45">
        <v>2</v>
      </c>
      <c r="G113" s="45">
        <f t="shared" si="1"/>
        <v>154</v>
      </c>
    </row>
    <row r="114" spans="2:7" ht="15.75" customHeight="1">
      <c r="B114" s="78" t="s">
        <v>272</v>
      </c>
      <c r="C114" s="78" t="s">
        <v>115</v>
      </c>
      <c r="D114" s="45">
        <v>50</v>
      </c>
      <c r="E114" s="45">
        <v>98</v>
      </c>
      <c r="F114" s="45">
        <v>6</v>
      </c>
      <c r="G114" s="45">
        <f t="shared" si="1"/>
        <v>154</v>
      </c>
    </row>
    <row r="115" spans="2:7" ht="15.75" customHeight="1">
      <c r="B115" s="44" t="s">
        <v>885</v>
      </c>
      <c r="C115" s="78" t="s">
        <v>886</v>
      </c>
      <c r="D115" s="45">
        <v>22</v>
      </c>
      <c r="E115" s="45">
        <v>107</v>
      </c>
      <c r="F115" s="45">
        <v>23</v>
      </c>
      <c r="G115" s="45">
        <f t="shared" si="1"/>
        <v>152</v>
      </c>
    </row>
    <row r="116" spans="2:7" ht="15.75" customHeight="1">
      <c r="B116" s="44" t="s">
        <v>696</v>
      </c>
      <c r="C116" s="78" t="s">
        <v>697</v>
      </c>
      <c r="D116" s="45"/>
      <c r="E116" s="45">
        <v>149</v>
      </c>
      <c r="F116" s="45">
        <v>2</v>
      </c>
      <c r="G116" s="45">
        <f t="shared" si="1"/>
        <v>151</v>
      </c>
    </row>
    <row r="117" spans="2:7" ht="15.75" customHeight="1">
      <c r="B117" s="44" t="s">
        <v>224</v>
      </c>
      <c r="C117" s="78" t="s">
        <v>225</v>
      </c>
      <c r="D117" s="45">
        <v>144</v>
      </c>
      <c r="E117" s="45"/>
      <c r="F117" s="45">
        <v>4</v>
      </c>
      <c r="G117" s="45">
        <f t="shared" si="1"/>
        <v>148</v>
      </c>
    </row>
    <row r="118" spans="2:7" ht="15.75" customHeight="1">
      <c r="B118" s="44" t="s">
        <v>900</v>
      </c>
      <c r="C118" s="78" t="s">
        <v>897</v>
      </c>
      <c r="D118" s="45"/>
      <c r="E118" s="45">
        <v>120</v>
      </c>
      <c r="F118" s="45">
        <v>27</v>
      </c>
      <c r="G118" s="45">
        <f t="shared" si="1"/>
        <v>147</v>
      </c>
    </row>
    <row r="119" spans="2:7" ht="15.75" customHeight="1">
      <c r="B119" s="44" t="s">
        <v>1139</v>
      </c>
      <c r="C119" s="78" t="s">
        <v>1140</v>
      </c>
      <c r="D119" s="45"/>
      <c r="E119" s="45">
        <v>146</v>
      </c>
      <c r="F119" s="45"/>
      <c r="G119" s="45">
        <f t="shared" si="1"/>
        <v>146</v>
      </c>
    </row>
    <row r="120" spans="2:7" ht="15.75" customHeight="1">
      <c r="B120" s="44" t="s">
        <v>443</v>
      </c>
      <c r="C120" s="78" t="s">
        <v>437</v>
      </c>
      <c r="D120" s="45">
        <v>142</v>
      </c>
      <c r="E120" s="45"/>
      <c r="F120" s="45"/>
      <c r="G120" s="45">
        <f t="shared" si="1"/>
        <v>142</v>
      </c>
    </row>
    <row r="121" spans="2:7" ht="15.75" customHeight="1">
      <c r="B121" s="44" t="s">
        <v>138</v>
      </c>
      <c r="C121" s="78" t="s">
        <v>430</v>
      </c>
      <c r="D121" s="45"/>
      <c r="E121" s="45"/>
      <c r="F121" s="45">
        <v>140</v>
      </c>
      <c r="G121" s="45">
        <f t="shared" si="1"/>
        <v>140</v>
      </c>
    </row>
    <row r="122" spans="2:7" ht="15.75" customHeight="1">
      <c r="B122" s="44" t="s">
        <v>962</v>
      </c>
      <c r="C122" s="78" t="s">
        <v>948</v>
      </c>
      <c r="D122" s="45">
        <v>83</v>
      </c>
      <c r="E122" s="45"/>
      <c r="F122" s="45">
        <v>54</v>
      </c>
      <c r="G122" s="45">
        <f t="shared" si="1"/>
        <v>137</v>
      </c>
    </row>
    <row r="123" spans="2:7" ht="15.75" customHeight="1">
      <c r="B123" s="44" t="s">
        <v>1054</v>
      </c>
      <c r="C123" s="78" t="s">
        <v>1050</v>
      </c>
      <c r="D123" s="45"/>
      <c r="E123" s="45">
        <v>100</v>
      </c>
      <c r="F123" s="45">
        <v>33</v>
      </c>
      <c r="G123" s="45">
        <f t="shared" si="1"/>
        <v>133</v>
      </c>
    </row>
    <row r="124" spans="1:7" ht="15.75" customHeight="1">
      <c r="A124" s="64"/>
      <c r="B124" s="44" t="s">
        <v>924</v>
      </c>
      <c r="C124" s="78" t="s">
        <v>196</v>
      </c>
      <c r="D124" s="45">
        <v>70</v>
      </c>
      <c r="E124" s="45">
        <v>42</v>
      </c>
      <c r="F124" s="45">
        <v>19</v>
      </c>
      <c r="G124" s="45">
        <f t="shared" si="1"/>
        <v>131</v>
      </c>
    </row>
    <row r="125" spans="2:7" ht="15.75" customHeight="1">
      <c r="B125" s="44" t="s">
        <v>995</v>
      </c>
      <c r="C125" s="78" t="s">
        <v>996</v>
      </c>
      <c r="D125" s="45">
        <v>73</v>
      </c>
      <c r="E125" s="45">
        <v>52</v>
      </c>
      <c r="F125" s="45">
        <v>6</v>
      </c>
      <c r="G125" s="45">
        <f t="shared" si="1"/>
        <v>131</v>
      </c>
    </row>
    <row r="126" spans="2:7" ht="15.75" customHeight="1">
      <c r="B126" s="78" t="s">
        <v>1119</v>
      </c>
      <c r="C126" s="78" t="s">
        <v>1117</v>
      </c>
      <c r="D126" s="79"/>
      <c r="E126" s="79">
        <v>120</v>
      </c>
      <c r="F126" s="79">
        <v>10</v>
      </c>
      <c r="G126" s="45">
        <f t="shared" si="1"/>
        <v>130</v>
      </c>
    </row>
    <row r="127" spans="2:7" ht="15.75" customHeight="1">
      <c r="B127" s="44" t="s">
        <v>910</v>
      </c>
      <c r="C127" s="78" t="s">
        <v>28</v>
      </c>
      <c r="D127" s="45">
        <v>32</v>
      </c>
      <c r="E127" s="45"/>
      <c r="F127" s="45">
        <v>96</v>
      </c>
      <c r="G127" s="45">
        <f t="shared" si="1"/>
        <v>128</v>
      </c>
    </row>
    <row r="128" spans="2:7" ht="15.75" customHeight="1">
      <c r="B128" s="44" t="s">
        <v>374</v>
      </c>
      <c r="C128" s="78" t="s">
        <v>987</v>
      </c>
      <c r="D128" s="45">
        <v>98</v>
      </c>
      <c r="E128" s="45"/>
      <c r="F128" s="45">
        <v>25</v>
      </c>
      <c r="G128" s="45">
        <f t="shared" si="1"/>
        <v>123</v>
      </c>
    </row>
    <row r="129" spans="2:7" ht="15.75" customHeight="1">
      <c r="B129" s="44" t="s">
        <v>415</v>
      </c>
      <c r="C129" s="78" t="s">
        <v>416</v>
      </c>
      <c r="D129" s="45">
        <v>107</v>
      </c>
      <c r="E129" s="45"/>
      <c r="F129" s="45">
        <v>16</v>
      </c>
      <c r="G129" s="45">
        <f t="shared" si="1"/>
        <v>123</v>
      </c>
    </row>
    <row r="130" spans="2:7" ht="15.75" customHeight="1">
      <c r="B130" s="44" t="s">
        <v>444</v>
      </c>
      <c r="C130" s="78" t="s">
        <v>445</v>
      </c>
      <c r="D130" s="45">
        <v>48</v>
      </c>
      <c r="E130" s="45">
        <v>63</v>
      </c>
      <c r="F130" s="45">
        <v>10</v>
      </c>
      <c r="G130" s="45">
        <f aca="true" t="shared" si="2" ref="G130:G193">SUM(D130:F130)</f>
        <v>121</v>
      </c>
    </row>
    <row r="131" spans="2:7" ht="15.75" customHeight="1">
      <c r="B131" s="44" t="s">
        <v>516</v>
      </c>
      <c r="C131" s="78" t="s">
        <v>512</v>
      </c>
      <c r="D131" s="45">
        <v>94</v>
      </c>
      <c r="E131" s="45">
        <v>10</v>
      </c>
      <c r="F131" s="45">
        <v>16</v>
      </c>
      <c r="G131" s="45">
        <f t="shared" si="2"/>
        <v>120</v>
      </c>
    </row>
    <row r="132" spans="2:7" ht="15.75" customHeight="1">
      <c r="B132" s="44" t="s">
        <v>917</v>
      </c>
      <c r="C132" s="78" t="s">
        <v>147</v>
      </c>
      <c r="D132" s="45">
        <v>116</v>
      </c>
      <c r="E132" s="45"/>
      <c r="F132" s="45">
        <v>2</v>
      </c>
      <c r="G132" s="45">
        <f t="shared" si="2"/>
        <v>118</v>
      </c>
    </row>
    <row r="133" spans="2:7" ht="15.75" customHeight="1">
      <c r="B133" s="44" t="s">
        <v>386</v>
      </c>
      <c r="C133" s="78" t="s">
        <v>85</v>
      </c>
      <c r="D133" s="45"/>
      <c r="E133" s="45">
        <v>112</v>
      </c>
      <c r="F133" s="45"/>
      <c r="G133" s="45">
        <f t="shared" si="2"/>
        <v>112</v>
      </c>
    </row>
    <row r="134" spans="2:7" ht="15.75" customHeight="1">
      <c r="B134" s="44" t="s">
        <v>482</v>
      </c>
      <c r="C134" s="78" t="s">
        <v>483</v>
      </c>
      <c r="D134" s="45">
        <v>98</v>
      </c>
      <c r="E134" s="45"/>
      <c r="F134" s="45">
        <v>14</v>
      </c>
      <c r="G134" s="45">
        <f t="shared" si="2"/>
        <v>112</v>
      </c>
    </row>
    <row r="135" spans="2:7" ht="15.75" customHeight="1">
      <c r="B135" s="44" t="s">
        <v>564</v>
      </c>
      <c r="C135" s="78" t="s">
        <v>764</v>
      </c>
      <c r="D135" s="45"/>
      <c r="E135" s="45">
        <v>109</v>
      </c>
      <c r="F135" s="45">
        <v>2</v>
      </c>
      <c r="G135" s="45">
        <f t="shared" si="2"/>
        <v>111</v>
      </c>
    </row>
    <row r="136" spans="2:7" ht="15.75" customHeight="1">
      <c r="B136" s="44" t="s">
        <v>914</v>
      </c>
      <c r="C136" s="78" t="s">
        <v>120</v>
      </c>
      <c r="D136" s="45">
        <v>102</v>
      </c>
      <c r="E136" s="45"/>
      <c r="F136" s="45">
        <v>6</v>
      </c>
      <c r="G136" s="45">
        <f t="shared" si="2"/>
        <v>108</v>
      </c>
    </row>
    <row r="137" spans="2:7" ht="15.75" customHeight="1">
      <c r="B137" s="44" t="s">
        <v>934</v>
      </c>
      <c r="C137" s="78" t="s">
        <v>326</v>
      </c>
      <c r="D137" s="45">
        <v>100</v>
      </c>
      <c r="E137" s="45"/>
      <c r="F137" s="45">
        <v>6</v>
      </c>
      <c r="G137" s="45">
        <f t="shared" si="2"/>
        <v>106</v>
      </c>
    </row>
    <row r="138" spans="2:7" ht="15.75" customHeight="1">
      <c r="B138" s="44" t="s">
        <v>426</v>
      </c>
      <c r="C138" s="78" t="s">
        <v>427</v>
      </c>
      <c r="D138" s="45">
        <v>54</v>
      </c>
      <c r="E138" s="45">
        <v>48</v>
      </c>
      <c r="F138" s="45">
        <v>4</v>
      </c>
      <c r="G138" s="45">
        <f t="shared" si="2"/>
        <v>106</v>
      </c>
    </row>
    <row r="139" spans="2:7" ht="15.75" customHeight="1">
      <c r="B139" s="44" t="s">
        <v>212</v>
      </c>
      <c r="C139" s="78" t="s">
        <v>213</v>
      </c>
      <c r="D139" s="45">
        <v>101</v>
      </c>
      <c r="E139" s="45"/>
      <c r="F139" s="45">
        <v>4</v>
      </c>
      <c r="G139" s="45">
        <f t="shared" si="2"/>
        <v>105</v>
      </c>
    </row>
    <row r="140" spans="2:7" ht="15.75" customHeight="1">
      <c r="B140" s="44" t="s">
        <v>208</v>
      </c>
      <c r="C140" s="78" t="s">
        <v>1166</v>
      </c>
      <c r="D140" s="45"/>
      <c r="E140" s="45">
        <v>104</v>
      </c>
      <c r="F140" s="45"/>
      <c r="G140" s="45">
        <f t="shared" si="2"/>
        <v>104</v>
      </c>
    </row>
    <row r="141" spans="2:7" ht="15.75" customHeight="1">
      <c r="B141" s="44" t="s">
        <v>860</v>
      </c>
      <c r="C141" s="78" t="s">
        <v>793</v>
      </c>
      <c r="D141" s="45"/>
      <c r="E141" s="45">
        <v>85</v>
      </c>
      <c r="F141" s="45">
        <v>14</v>
      </c>
      <c r="G141" s="45">
        <f t="shared" si="2"/>
        <v>99</v>
      </c>
    </row>
    <row r="142" spans="2:7" ht="15.75" customHeight="1">
      <c r="B142" s="44" t="s">
        <v>329</v>
      </c>
      <c r="C142" s="78" t="s">
        <v>326</v>
      </c>
      <c r="D142" s="45">
        <v>90</v>
      </c>
      <c r="E142" s="45"/>
      <c r="F142" s="45">
        <v>6</v>
      </c>
      <c r="G142" s="45">
        <f t="shared" si="2"/>
        <v>96</v>
      </c>
    </row>
    <row r="143" spans="2:7" ht="15.75" customHeight="1">
      <c r="B143" s="44" t="s">
        <v>247</v>
      </c>
      <c r="C143" s="78" t="s">
        <v>608</v>
      </c>
      <c r="D143" s="45">
        <v>75</v>
      </c>
      <c r="E143" s="45"/>
      <c r="F143" s="45">
        <v>19</v>
      </c>
      <c r="G143" s="45">
        <f t="shared" si="2"/>
        <v>94</v>
      </c>
    </row>
    <row r="144" spans="2:7" ht="15.75" customHeight="1">
      <c r="B144" s="44" t="s">
        <v>660</v>
      </c>
      <c r="C144" s="78" t="s">
        <v>1027</v>
      </c>
      <c r="D144" s="45">
        <v>81</v>
      </c>
      <c r="E144" s="45"/>
      <c r="F144" s="45">
        <v>10</v>
      </c>
      <c r="G144" s="45">
        <f t="shared" si="2"/>
        <v>91</v>
      </c>
    </row>
    <row r="145" spans="2:7" ht="15.75" customHeight="1">
      <c r="B145" s="44" t="s">
        <v>347</v>
      </c>
      <c r="C145" s="78" t="s">
        <v>348</v>
      </c>
      <c r="D145" s="45">
        <v>43</v>
      </c>
      <c r="E145" s="45"/>
      <c r="F145" s="45">
        <v>48</v>
      </c>
      <c r="G145" s="45">
        <f t="shared" si="2"/>
        <v>91</v>
      </c>
    </row>
    <row r="146" spans="2:7" ht="15.75" customHeight="1">
      <c r="B146" s="44" t="s">
        <v>79</v>
      </c>
      <c r="C146" s="78" t="s">
        <v>178</v>
      </c>
      <c r="D146" s="45">
        <v>82</v>
      </c>
      <c r="E146" s="45"/>
      <c r="F146" s="45">
        <v>8</v>
      </c>
      <c r="G146" s="45">
        <f t="shared" si="2"/>
        <v>90</v>
      </c>
    </row>
    <row r="147" spans="2:7" ht="15.75" customHeight="1">
      <c r="B147" s="44" t="s">
        <v>596</v>
      </c>
      <c r="C147" s="78" t="s">
        <v>723</v>
      </c>
      <c r="D147" s="45"/>
      <c r="E147" s="45">
        <v>85</v>
      </c>
      <c r="F147" s="45">
        <v>4</v>
      </c>
      <c r="G147" s="45">
        <f t="shared" si="2"/>
        <v>89</v>
      </c>
    </row>
    <row r="148" spans="2:7" ht="15.75" customHeight="1">
      <c r="B148" s="44" t="s">
        <v>391</v>
      </c>
      <c r="C148" s="78" t="s">
        <v>392</v>
      </c>
      <c r="D148" s="45">
        <v>56</v>
      </c>
      <c r="E148" s="45">
        <v>19</v>
      </c>
      <c r="F148" s="45">
        <v>13</v>
      </c>
      <c r="G148" s="45">
        <f t="shared" si="2"/>
        <v>88</v>
      </c>
    </row>
    <row r="149" spans="2:7" ht="15.75" customHeight="1">
      <c r="B149" s="44" t="s">
        <v>832</v>
      </c>
      <c r="C149" s="78" t="s">
        <v>830</v>
      </c>
      <c r="D149" s="45"/>
      <c r="E149" s="45">
        <v>76</v>
      </c>
      <c r="F149" s="45">
        <v>6</v>
      </c>
      <c r="G149" s="45">
        <f t="shared" si="2"/>
        <v>82</v>
      </c>
    </row>
    <row r="150" spans="2:7" ht="15.75" customHeight="1">
      <c r="B150" s="44" t="s">
        <v>554</v>
      </c>
      <c r="C150" s="78" t="s">
        <v>550</v>
      </c>
      <c r="D150" s="45">
        <v>65</v>
      </c>
      <c r="E150" s="45">
        <v>15</v>
      </c>
      <c r="F150" s="45">
        <v>2</v>
      </c>
      <c r="G150" s="45">
        <f t="shared" si="2"/>
        <v>82</v>
      </c>
    </row>
    <row r="151" spans="2:7" ht="15.75" customHeight="1">
      <c r="B151" s="44" t="s">
        <v>888</v>
      </c>
      <c r="C151" s="78" t="s">
        <v>889</v>
      </c>
      <c r="D151" s="45"/>
      <c r="E151" s="45">
        <v>66</v>
      </c>
      <c r="F151" s="45">
        <v>14</v>
      </c>
      <c r="G151" s="45">
        <f t="shared" si="2"/>
        <v>80</v>
      </c>
    </row>
    <row r="152" spans="2:7" ht="15.75" customHeight="1">
      <c r="B152" s="44" t="s">
        <v>338</v>
      </c>
      <c r="C152" s="78" t="s">
        <v>339</v>
      </c>
      <c r="D152" s="45">
        <v>46</v>
      </c>
      <c r="E152" s="45">
        <v>25</v>
      </c>
      <c r="F152" s="45">
        <v>8</v>
      </c>
      <c r="G152" s="45">
        <f t="shared" si="2"/>
        <v>79</v>
      </c>
    </row>
    <row r="153" spans="2:7" ht="15.75" customHeight="1">
      <c r="B153" s="44" t="s">
        <v>137</v>
      </c>
      <c r="C153" s="78" t="s">
        <v>135</v>
      </c>
      <c r="D153" s="45">
        <v>50</v>
      </c>
      <c r="E153" s="45"/>
      <c r="F153" s="45">
        <v>27</v>
      </c>
      <c r="G153" s="45">
        <f t="shared" si="2"/>
        <v>77</v>
      </c>
    </row>
    <row r="154" spans="2:7" ht="15.75" customHeight="1">
      <c r="B154" s="44" t="s">
        <v>482</v>
      </c>
      <c r="C154" s="78" t="s">
        <v>1030</v>
      </c>
      <c r="D154" s="45">
        <v>16</v>
      </c>
      <c r="E154" s="45">
        <v>58</v>
      </c>
      <c r="F154" s="45">
        <v>2</v>
      </c>
      <c r="G154" s="45">
        <f t="shared" si="2"/>
        <v>76</v>
      </c>
    </row>
    <row r="155" spans="2:7" ht="15.75" customHeight="1">
      <c r="B155" s="44" t="s">
        <v>538</v>
      </c>
      <c r="C155" s="78" t="s">
        <v>539</v>
      </c>
      <c r="D155" s="45">
        <v>28</v>
      </c>
      <c r="E155" s="45">
        <v>44</v>
      </c>
      <c r="F155" s="45">
        <v>4</v>
      </c>
      <c r="G155" s="45">
        <f t="shared" si="2"/>
        <v>76</v>
      </c>
    </row>
    <row r="156" spans="2:7" ht="15.75" customHeight="1">
      <c r="B156" s="44" t="s">
        <v>487</v>
      </c>
      <c r="C156" s="78" t="s">
        <v>488</v>
      </c>
      <c r="D156" s="45">
        <v>72</v>
      </c>
      <c r="E156" s="45"/>
      <c r="F156" s="45">
        <v>2</v>
      </c>
      <c r="G156" s="45">
        <f t="shared" si="2"/>
        <v>74</v>
      </c>
    </row>
    <row r="157" spans="2:7" ht="15.75" customHeight="1">
      <c r="B157" s="78" t="s">
        <v>1051</v>
      </c>
      <c r="C157" s="78" t="s">
        <v>111</v>
      </c>
      <c r="D157" s="45"/>
      <c r="E157" s="45">
        <v>73</v>
      </c>
      <c r="F157" s="45"/>
      <c r="G157" s="45">
        <f t="shared" si="2"/>
        <v>73</v>
      </c>
    </row>
    <row r="158" spans="2:7" ht="15.75" customHeight="1">
      <c r="B158" s="78" t="s">
        <v>871</v>
      </c>
      <c r="C158" s="78" t="s">
        <v>220</v>
      </c>
      <c r="D158" s="79"/>
      <c r="E158" s="45">
        <v>70</v>
      </c>
      <c r="F158" s="45"/>
      <c r="G158" s="45">
        <f t="shared" si="2"/>
        <v>70</v>
      </c>
    </row>
    <row r="159" spans="1:7" ht="15.75" customHeight="1">
      <c r="A159" s="64"/>
      <c r="B159" s="44" t="s">
        <v>110</v>
      </c>
      <c r="C159" s="78" t="s">
        <v>111</v>
      </c>
      <c r="D159" s="45">
        <v>62</v>
      </c>
      <c r="E159" s="45"/>
      <c r="F159" s="45">
        <v>6</v>
      </c>
      <c r="G159" s="45">
        <f t="shared" si="2"/>
        <v>68</v>
      </c>
    </row>
    <row r="160" spans="1:7" ht="15.75" customHeight="1">
      <c r="A160" s="64"/>
      <c r="B160" s="44" t="s">
        <v>252</v>
      </c>
      <c r="C160" s="78" t="s">
        <v>573</v>
      </c>
      <c r="D160" s="45">
        <v>44</v>
      </c>
      <c r="E160" s="45">
        <v>20</v>
      </c>
      <c r="F160" s="45">
        <v>4</v>
      </c>
      <c r="G160" s="45">
        <f t="shared" si="2"/>
        <v>68</v>
      </c>
    </row>
    <row r="161" spans="2:7" ht="15.75" customHeight="1">
      <c r="B161" s="44" t="s">
        <v>609</v>
      </c>
      <c r="C161" s="78" t="s">
        <v>608</v>
      </c>
      <c r="D161" s="45">
        <v>60</v>
      </c>
      <c r="E161" s="45"/>
      <c r="F161" s="45">
        <v>8</v>
      </c>
      <c r="G161" s="45">
        <f t="shared" si="2"/>
        <v>68</v>
      </c>
    </row>
    <row r="162" spans="2:7" ht="15.75" customHeight="1">
      <c r="B162" s="44" t="s">
        <v>605</v>
      </c>
      <c r="C162" s="78" t="s">
        <v>602</v>
      </c>
      <c r="D162" s="45">
        <v>60</v>
      </c>
      <c r="E162" s="45"/>
      <c r="F162" s="45">
        <v>6</v>
      </c>
      <c r="G162" s="45">
        <f t="shared" si="2"/>
        <v>66</v>
      </c>
    </row>
    <row r="163" spans="2:7" ht="15.75" customHeight="1">
      <c r="B163" s="44" t="s">
        <v>134</v>
      </c>
      <c r="C163" s="78" t="s">
        <v>135</v>
      </c>
      <c r="D163" s="45">
        <v>44</v>
      </c>
      <c r="E163" s="45"/>
      <c r="F163" s="45">
        <v>21</v>
      </c>
      <c r="G163" s="45">
        <f t="shared" si="2"/>
        <v>65</v>
      </c>
    </row>
    <row r="164" spans="2:7" ht="15.75" customHeight="1">
      <c r="B164" s="44" t="s">
        <v>85</v>
      </c>
      <c r="C164" s="78" t="s">
        <v>86</v>
      </c>
      <c r="D164" s="45">
        <v>35</v>
      </c>
      <c r="E164" s="45">
        <v>28</v>
      </c>
      <c r="F164" s="45"/>
      <c r="G164" s="45">
        <f t="shared" si="2"/>
        <v>63</v>
      </c>
    </row>
    <row r="165" spans="2:7" ht="15.75" customHeight="1">
      <c r="B165" s="44" t="s">
        <v>91</v>
      </c>
      <c r="C165" s="78" t="s">
        <v>92</v>
      </c>
      <c r="D165" s="45">
        <v>58</v>
      </c>
      <c r="E165" s="45"/>
      <c r="F165" s="45">
        <v>2</v>
      </c>
      <c r="G165" s="45">
        <f t="shared" si="2"/>
        <v>60</v>
      </c>
    </row>
    <row r="166" spans="2:7" ht="15.75" customHeight="1">
      <c r="B166" s="44" t="s">
        <v>1035</v>
      </c>
      <c r="C166" s="78" t="s">
        <v>1030</v>
      </c>
      <c r="D166" s="45">
        <v>58</v>
      </c>
      <c r="E166" s="45"/>
      <c r="F166" s="45">
        <v>2</v>
      </c>
      <c r="G166" s="45">
        <f t="shared" si="2"/>
        <v>60</v>
      </c>
    </row>
    <row r="167" spans="2:7" ht="15.75" customHeight="1">
      <c r="B167" s="44" t="s">
        <v>779</v>
      </c>
      <c r="C167" s="78" t="s">
        <v>780</v>
      </c>
      <c r="D167" s="45"/>
      <c r="E167" s="45">
        <v>56</v>
      </c>
      <c r="F167" s="45">
        <v>2</v>
      </c>
      <c r="G167" s="45">
        <f t="shared" si="2"/>
        <v>58</v>
      </c>
    </row>
    <row r="168" spans="2:7" ht="15.75" customHeight="1">
      <c r="B168" s="44" t="s">
        <v>478</v>
      </c>
      <c r="C168" s="78" t="s">
        <v>479</v>
      </c>
      <c r="D168" s="45">
        <v>58</v>
      </c>
      <c r="E168" s="45"/>
      <c r="F168" s="45"/>
      <c r="G168" s="45">
        <f t="shared" si="2"/>
        <v>58</v>
      </c>
    </row>
    <row r="169" spans="2:7" ht="15.75" customHeight="1">
      <c r="B169" s="44" t="s">
        <v>812</v>
      </c>
      <c r="C169" s="78" t="s">
        <v>427</v>
      </c>
      <c r="D169" s="45"/>
      <c r="E169" s="45">
        <v>55</v>
      </c>
      <c r="F169" s="45">
        <v>2</v>
      </c>
      <c r="G169" s="45">
        <f t="shared" si="2"/>
        <v>57</v>
      </c>
    </row>
    <row r="170" spans="2:7" ht="15.75" customHeight="1">
      <c r="B170" s="44" t="s">
        <v>333</v>
      </c>
      <c r="C170" s="78" t="s">
        <v>334</v>
      </c>
      <c r="D170" s="45">
        <v>54</v>
      </c>
      <c r="E170" s="45"/>
      <c r="F170" s="45">
        <v>2</v>
      </c>
      <c r="G170" s="45">
        <f t="shared" si="2"/>
        <v>56</v>
      </c>
    </row>
    <row r="171" spans="1:7" ht="15.75" customHeight="1">
      <c r="A171" s="64"/>
      <c r="B171" s="44" t="s">
        <v>564</v>
      </c>
      <c r="C171" s="78" t="s">
        <v>220</v>
      </c>
      <c r="D171" s="45">
        <v>48</v>
      </c>
      <c r="E171" s="45"/>
      <c r="F171" s="45">
        <v>6</v>
      </c>
      <c r="G171" s="45">
        <f t="shared" si="2"/>
        <v>54</v>
      </c>
    </row>
    <row r="172" spans="2:7" ht="15.75" customHeight="1">
      <c r="B172" s="44" t="s">
        <v>933</v>
      </c>
      <c r="C172" s="78" t="s">
        <v>550</v>
      </c>
      <c r="D172" s="45">
        <v>44</v>
      </c>
      <c r="E172" s="45"/>
      <c r="F172" s="45">
        <v>8</v>
      </c>
      <c r="G172" s="45">
        <f t="shared" si="2"/>
        <v>52</v>
      </c>
    </row>
    <row r="173" spans="2:7" ht="15.75" customHeight="1">
      <c r="B173" s="44" t="s">
        <v>544</v>
      </c>
      <c r="C173" s="78" t="s">
        <v>545</v>
      </c>
      <c r="D173" s="45">
        <v>51</v>
      </c>
      <c r="E173" s="45"/>
      <c r="F173" s="45"/>
      <c r="G173" s="45">
        <f t="shared" si="2"/>
        <v>51</v>
      </c>
    </row>
    <row r="174" spans="2:7" ht="15.75" customHeight="1">
      <c r="B174" s="44" t="s">
        <v>561</v>
      </c>
      <c r="C174" s="78" t="s">
        <v>558</v>
      </c>
      <c r="D174" s="45">
        <v>8</v>
      </c>
      <c r="E174" s="45"/>
      <c r="F174" s="45">
        <v>43</v>
      </c>
      <c r="G174" s="45">
        <f t="shared" si="2"/>
        <v>51</v>
      </c>
    </row>
    <row r="175" spans="2:7" ht="15.75" customHeight="1">
      <c r="B175" s="44" t="s">
        <v>220</v>
      </c>
      <c r="C175" s="78" t="s">
        <v>451</v>
      </c>
      <c r="D175" s="45">
        <v>47</v>
      </c>
      <c r="E175" s="45"/>
      <c r="F175" s="45">
        <v>2</v>
      </c>
      <c r="G175" s="45">
        <f t="shared" si="2"/>
        <v>49</v>
      </c>
    </row>
    <row r="176" spans="1:7" ht="15.75" customHeight="1">
      <c r="A176" s="64"/>
      <c r="B176" s="44" t="s">
        <v>14</v>
      </c>
      <c r="C176" s="78" t="s">
        <v>15</v>
      </c>
      <c r="D176" s="45">
        <v>42</v>
      </c>
      <c r="E176" s="45"/>
      <c r="F176" s="45">
        <v>4</v>
      </c>
      <c r="G176" s="45">
        <f t="shared" si="2"/>
        <v>46</v>
      </c>
    </row>
    <row r="177" spans="2:7" ht="15.75" customHeight="1">
      <c r="B177" s="44" t="s">
        <v>1123</v>
      </c>
      <c r="C177" s="78" t="s">
        <v>569</v>
      </c>
      <c r="D177" s="45">
        <v>46</v>
      </c>
      <c r="E177" s="45"/>
      <c r="F177" s="45"/>
      <c r="G177" s="45">
        <f t="shared" si="2"/>
        <v>46</v>
      </c>
    </row>
    <row r="178" spans="2:7" ht="15.75" customHeight="1">
      <c r="B178" s="44" t="s">
        <v>1046</v>
      </c>
      <c r="C178" s="78" t="s">
        <v>602</v>
      </c>
      <c r="D178" s="45">
        <v>44</v>
      </c>
      <c r="E178" s="45"/>
      <c r="F178" s="45"/>
      <c r="G178" s="45">
        <f t="shared" si="2"/>
        <v>44</v>
      </c>
    </row>
    <row r="179" spans="2:7" ht="15.75" customHeight="1">
      <c r="B179" s="44" t="s">
        <v>220</v>
      </c>
      <c r="C179" s="78" t="s">
        <v>221</v>
      </c>
      <c r="D179" s="45">
        <v>20</v>
      </c>
      <c r="E179" s="45"/>
      <c r="F179" s="45">
        <v>23</v>
      </c>
      <c r="G179" s="45">
        <f t="shared" si="2"/>
        <v>43</v>
      </c>
    </row>
    <row r="180" spans="2:7" ht="15.75" customHeight="1">
      <c r="B180" s="44" t="s">
        <v>487</v>
      </c>
      <c r="C180" s="78" t="s">
        <v>608</v>
      </c>
      <c r="D180" s="45">
        <v>37</v>
      </c>
      <c r="E180" s="45"/>
      <c r="F180" s="45">
        <v>6</v>
      </c>
      <c r="G180" s="45">
        <f t="shared" si="2"/>
        <v>43</v>
      </c>
    </row>
    <row r="181" spans="1:7" ht="15.75" customHeight="1">
      <c r="A181" s="64"/>
      <c r="B181" s="44" t="s">
        <v>672</v>
      </c>
      <c r="C181" s="78" t="s">
        <v>86</v>
      </c>
      <c r="D181" s="45"/>
      <c r="E181" s="45">
        <v>36</v>
      </c>
      <c r="F181" s="45">
        <v>6</v>
      </c>
      <c r="G181" s="45">
        <f t="shared" si="2"/>
        <v>42</v>
      </c>
    </row>
    <row r="182" spans="2:7" ht="15.75" customHeight="1">
      <c r="B182" s="44" t="s">
        <v>353</v>
      </c>
      <c r="C182" s="78" t="s">
        <v>350</v>
      </c>
      <c r="D182" s="45">
        <v>11</v>
      </c>
      <c r="E182" s="45"/>
      <c r="F182" s="45">
        <v>30</v>
      </c>
      <c r="G182" s="45">
        <f t="shared" si="2"/>
        <v>41</v>
      </c>
    </row>
    <row r="183" spans="2:7" ht="15.75" customHeight="1">
      <c r="B183" s="44" t="s">
        <v>911</v>
      </c>
      <c r="C183" s="78" t="s">
        <v>205</v>
      </c>
      <c r="D183" s="45"/>
      <c r="E183" s="45">
        <v>40</v>
      </c>
      <c r="F183" s="45"/>
      <c r="G183" s="45">
        <f t="shared" si="2"/>
        <v>40</v>
      </c>
    </row>
    <row r="184" spans="2:7" ht="15.75" customHeight="1">
      <c r="B184" s="44" t="s">
        <v>296</v>
      </c>
      <c r="C184" s="78" t="s">
        <v>421</v>
      </c>
      <c r="D184" s="45"/>
      <c r="E184" s="45">
        <v>35</v>
      </c>
      <c r="F184" s="45">
        <v>4</v>
      </c>
      <c r="G184" s="45">
        <f t="shared" si="2"/>
        <v>39</v>
      </c>
    </row>
    <row r="185" spans="2:7" ht="15.75" customHeight="1">
      <c r="B185" s="44" t="s">
        <v>941</v>
      </c>
      <c r="C185" s="78" t="s">
        <v>840</v>
      </c>
      <c r="D185" s="45"/>
      <c r="E185" s="45">
        <v>36</v>
      </c>
      <c r="F185" s="45">
        <v>2</v>
      </c>
      <c r="G185" s="45">
        <f t="shared" si="2"/>
        <v>38</v>
      </c>
    </row>
    <row r="186" spans="2:7" ht="15.75" customHeight="1">
      <c r="B186" s="44" t="s">
        <v>938</v>
      </c>
      <c r="C186" s="78" t="s">
        <v>383</v>
      </c>
      <c r="D186" s="45">
        <v>32</v>
      </c>
      <c r="E186" s="45"/>
      <c r="F186" s="45">
        <v>4</v>
      </c>
      <c r="G186" s="45">
        <f t="shared" si="2"/>
        <v>36</v>
      </c>
    </row>
    <row r="187" spans="2:7" ht="15.75" customHeight="1">
      <c r="B187" s="44" t="s">
        <v>53</v>
      </c>
      <c r="C187" s="78" t="s">
        <v>54</v>
      </c>
      <c r="D187" s="45">
        <v>32</v>
      </c>
      <c r="E187" s="45"/>
      <c r="F187" s="45">
        <v>2</v>
      </c>
      <c r="G187" s="45">
        <f t="shared" si="2"/>
        <v>34</v>
      </c>
    </row>
    <row r="188" spans="2:7" ht="15.75" customHeight="1">
      <c r="B188" s="44" t="s">
        <v>114</v>
      </c>
      <c r="C188" s="78" t="s">
        <v>115</v>
      </c>
      <c r="D188" s="45">
        <v>20</v>
      </c>
      <c r="E188" s="45">
        <v>12</v>
      </c>
      <c r="F188" s="45">
        <v>2</v>
      </c>
      <c r="G188" s="45">
        <f t="shared" si="2"/>
        <v>34</v>
      </c>
    </row>
    <row r="189" spans="2:7" ht="15.75" customHeight="1">
      <c r="B189" s="44" t="s">
        <v>1090</v>
      </c>
      <c r="C189" s="78" t="s">
        <v>1085</v>
      </c>
      <c r="D189" s="45">
        <v>20</v>
      </c>
      <c r="E189" s="45">
        <v>12</v>
      </c>
      <c r="F189" s="45">
        <v>2</v>
      </c>
      <c r="G189" s="45">
        <f t="shared" si="2"/>
        <v>34</v>
      </c>
    </row>
    <row r="190" spans="2:7" ht="15.75" customHeight="1">
      <c r="B190" s="44" t="s">
        <v>374</v>
      </c>
      <c r="C190" s="78" t="s">
        <v>423</v>
      </c>
      <c r="D190" s="45">
        <v>32</v>
      </c>
      <c r="E190" s="45"/>
      <c r="F190" s="45"/>
      <c r="G190" s="45">
        <f t="shared" si="2"/>
        <v>32</v>
      </c>
    </row>
    <row r="191" spans="2:7" ht="15.75" customHeight="1">
      <c r="B191" s="44" t="s">
        <v>811</v>
      </c>
      <c r="C191" s="78" t="s">
        <v>608</v>
      </c>
      <c r="D191" s="45"/>
      <c r="E191" s="45">
        <v>28</v>
      </c>
      <c r="F191" s="45">
        <v>4</v>
      </c>
      <c r="G191" s="45">
        <f t="shared" si="2"/>
        <v>32</v>
      </c>
    </row>
    <row r="192" spans="2:7" ht="15.75" customHeight="1">
      <c r="B192" s="44" t="s">
        <v>208</v>
      </c>
      <c r="C192" s="78" t="s">
        <v>205</v>
      </c>
      <c r="D192" s="45">
        <v>31</v>
      </c>
      <c r="E192" s="45"/>
      <c r="F192" s="45"/>
      <c r="G192" s="45">
        <f t="shared" si="2"/>
        <v>31</v>
      </c>
    </row>
    <row r="193" spans="2:7" ht="15.75" customHeight="1">
      <c r="B193" s="44" t="s">
        <v>272</v>
      </c>
      <c r="C193" s="78" t="s">
        <v>273</v>
      </c>
      <c r="D193" s="45">
        <v>29</v>
      </c>
      <c r="E193" s="45"/>
      <c r="F193" s="45">
        <v>2</v>
      </c>
      <c r="G193" s="45">
        <f t="shared" si="2"/>
        <v>31</v>
      </c>
    </row>
    <row r="194" spans="2:7" ht="15.75" customHeight="1">
      <c r="B194" s="44" t="s">
        <v>498</v>
      </c>
      <c r="C194" s="78" t="s">
        <v>493</v>
      </c>
      <c r="D194" s="45">
        <v>25</v>
      </c>
      <c r="E194" s="45"/>
      <c r="F194" s="45">
        <v>4</v>
      </c>
      <c r="G194" s="45">
        <f aca="true" t="shared" si="3" ref="G194:G257">SUM(D194:F194)</f>
        <v>29</v>
      </c>
    </row>
    <row r="195" spans="2:7" ht="15.75" customHeight="1">
      <c r="B195" s="44" t="s">
        <v>189</v>
      </c>
      <c r="C195" s="78" t="s">
        <v>185</v>
      </c>
      <c r="D195" s="45">
        <v>24</v>
      </c>
      <c r="E195" s="45"/>
      <c r="F195" s="45">
        <v>4</v>
      </c>
      <c r="G195" s="45">
        <f t="shared" si="3"/>
        <v>28</v>
      </c>
    </row>
    <row r="196" spans="2:7" ht="15.75" customHeight="1">
      <c r="B196" s="44" t="s">
        <v>923</v>
      </c>
      <c r="C196" s="78" t="s">
        <v>185</v>
      </c>
      <c r="D196" s="45">
        <v>7</v>
      </c>
      <c r="E196" s="45"/>
      <c r="F196" s="45">
        <v>17</v>
      </c>
      <c r="G196" s="45">
        <f t="shared" si="3"/>
        <v>24</v>
      </c>
    </row>
    <row r="197" spans="2:7" ht="15.75" customHeight="1">
      <c r="B197" s="44" t="s">
        <v>1002</v>
      </c>
      <c r="C197" s="78" t="s">
        <v>1003</v>
      </c>
      <c r="D197" s="45">
        <v>24</v>
      </c>
      <c r="E197" s="45"/>
      <c r="F197" s="45"/>
      <c r="G197" s="45">
        <f t="shared" si="3"/>
        <v>24</v>
      </c>
    </row>
    <row r="198" spans="2:7" ht="15.75" customHeight="1">
      <c r="B198" s="44" t="s">
        <v>468</v>
      </c>
      <c r="C198" s="78" t="s">
        <v>469</v>
      </c>
      <c r="D198" s="45">
        <v>24</v>
      </c>
      <c r="E198" s="45"/>
      <c r="F198" s="45"/>
      <c r="G198" s="45">
        <f t="shared" si="3"/>
        <v>24</v>
      </c>
    </row>
    <row r="199" spans="2:7" ht="15.75" customHeight="1">
      <c r="B199" s="44" t="s">
        <v>67</v>
      </c>
      <c r="C199" s="78" t="s">
        <v>602</v>
      </c>
      <c r="D199" s="45">
        <v>20</v>
      </c>
      <c r="E199" s="45"/>
      <c r="F199" s="45">
        <v>4</v>
      </c>
      <c r="G199" s="45">
        <f t="shared" si="3"/>
        <v>24</v>
      </c>
    </row>
    <row r="200" spans="2:7" ht="15.75" customHeight="1">
      <c r="B200" s="44" t="s">
        <v>374</v>
      </c>
      <c r="C200" s="78" t="s">
        <v>937</v>
      </c>
      <c r="D200" s="45">
        <v>15</v>
      </c>
      <c r="E200" s="45"/>
      <c r="F200" s="45">
        <v>8</v>
      </c>
      <c r="G200" s="45">
        <f t="shared" si="3"/>
        <v>23</v>
      </c>
    </row>
    <row r="201" spans="1:7" ht="15.75" customHeight="1">
      <c r="A201" s="64"/>
      <c r="B201" s="44" t="s">
        <v>1012</v>
      </c>
      <c r="C201" s="78" t="s">
        <v>1013</v>
      </c>
      <c r="D201" s="45">
        <v>22</v>
      </c>
      <c r="E201" s="45"/>
      <c r="F201" s="45"/>
      <c r="G201" s="45">
        <f t="shared" si="3"/>
        <v>22</v>
      </c>
    </row>
    <row r="202" spans="2:7" ht="15.75" customHeight="1">
      <c r="B202" s="51" t="s">
        <v>130</v>
      </c>
      <c r="C202" s="155" t="s">
        <v>131</v>
      </c>
      <c r="D202" s="52">
        <v>21</v>
      </c>
      <c r="E202" s="52"/>
      <c r="F202" s="52"/>
      <c r="G202" s="52">
        <f t="shared" si="3"/>
        <v>21</v>
      </c>
    </row>
    <row r="203" spans="2:7" ht="15.75" customHeight="1">
      <c r="B203" s="44" t="s">
        <v>916</v>
      </c>
      <c r="C203" s="78" t="s">
        <v>131</v>
      </c>
      <c r="D203" s="45"/>
      <c r="E203" s="45"/>
      <c r="F203" s="45">
        <v>21</v>
      </c>
      <c r="G203" s="52">
        <f t="shared" si="3"/>
        <v>21</v>
      </c>
    </row>
    <row r="204" spans="2:7" ht="15.75" customHeight="1">
      <c r="B204" s="44" t="s">
        <v>921</v>
      </c>
      <c r="C204" s="78" t="s">
        <v>713</v>
      </c>
      <c r="D204" s="45"/>
      <c r="E204" s="45"/>
      <c r="F204" s="45">
        <v>21</v>
      </c>
      <c r="G204" s="52">
        <f t="shared" si="3"/>
        <v>21</v>
      </c>
    </row>
    <row r="205" spans="2:7" ht="15.75" customHeight="1">
      <c r="B205" s="44" t="s">
        <v>439</v>
      </c>
      <c r="C205" s="78" t="s">
        <v>437</v>
      </c>
      <c r="D205" s="45"/>
      <c r="E205" s="45">
        <v>21</v>
      </c>
      <c r="F205" s="45"/>
      <c r="G205" s="52">
        <f t="shared" si="3"/>
        <v>21</v>
      </c>
    </row>
    <row r="206" spans="1:7" ht="15.75" customHeight="1">
      <c r="A206" s="64"/>
      <c r="B206" s="44" t="s">
        <v>62</v>
      </c>
      <c r="C206" s="78" t="s">
        <v>54</v>
      </c>
      <c r="D206" s="45">
        <v>16</v>
      </c>
      <c r="E206" s="45"/>
      <c r="F206" s="45">
        <v>4</v>
      </c>
      <c r="G206" s="52">
        <f t="shared" si="3"/>
        <v>20</v>
      </c>
    </row>
    <row r="207" spans="2:7" ht="15.75" customHeight="1">
      <c r="B207" s="44" t="s">
        <v>634</v>
      </c>
      <c r="C207" s="78" t="s">
        <v>635</v>
      </c>
      <c r="D207" s="45">
        <v>19</v>
      </c>
      <c r="E207" s="45"/>
      <c r="F207" s="45"/>
      <c r="G207" s="52">
        <f t="shared" si="3"/>
        <v>19</v>
      </c>
    </row>
    <row r="208" spans="2:7" ht="15.75" customHeight="1">
      <c r="B208" s="44" t="s">
        <v>1043</v>
      </c>
      <c r="C208" s="78" t="s">
        <v>1027</v>
      </c>
      <c r="D208" s="45">
        <v>18</v>
      </c>
      <c r="E208" s="45"/>
      <c r="F208" s="45"/>
      <c r="G208" s="52">
        <f t="shared" si="3"/>
        <v>18</v>
      </c>
    </row>
    <row r="209" spans="2:7" ht="15.75" customHeight="1">
      <c r="B209" s="44" t="s">
        <v>930</v>
      </c>
      <c r="C209" s="78" t="s">
        <v>281</v>
      </c>
      <c r="D209" s="45">
        <v>11</v>
      </c>
      <c r="E209" s="45">
        <v>7</v>
      </c>
      <c r="F209" s="45"/>
      <c r="G209" s="52">
        <f t="shared" si="3"/>
        <v>18</v>
      </c>
    </row>
    <row r="210" spans="2:7" ht="15.75" customHeight="1">
      <c r="B210" s="44" t="s">
        <v>819</v>
      </c>
      <c r="C210" s="78" t="s">
        <v>430</v>
      </c>
      <c r="D210" s="45"/>
      <c r="E210" s="45">
        <v>14</v>
      </c>
      <c r="F210" s="45"/>
      <c r="G210" s="52">
        <f t="shared" si="3"/>
        <v>14</v>
      </c>
    </row>
    <row r="211" spans="2:7" ht="15.75" customHeight="1">
      <c r="B211" s="44" t="s">
        <v>667</v>
      </c>
      <c r="C211" s="78" t="s">
        <v>67</v>
      </c>
      <c r="D211" s="45"/>
      <c r="E211" s="45">
        <v>11</v>
      </c>
      <c r="F211" s="45">
        <v>2</v>
      </c>
      <c r="G211" s="52">
        <f t="shared" si="3"/>
        <v>13</v>
      </c>
    </row>
    <row r="212" spans="1:7" ht="15.75" customHeight="1">
      <c r="A212" s="64"/>
      <c r="B212" s="44" t="s">
        <v>247</v>
      </c>
      <c r="C212" s="78" t="s">
        <v>248</v>
      </c>
      <c r="D212" s="45">
        <v>12</v>
      </c>
      <c r="E212" s="45"/>
      <c r="F212" s="45"/>
      <c r="G212" s="52">
        <f t="shared" si="3"/>
        <v>12</v>
      </c>
    </row>
    <row r="213" spans="2:7" ht="15.75" customHeight="1">
      <c r="B213" s="44" t="s">
        <v>159</v>
      </c>
      <c r="C213" s="78" t="s">
        <v>160</v>
      </c>
      <c r="D213" s="45">
        <v>10</v>
      </c>
      <c r="E213" s="45"/>
      <c r="F213" s="45"/>
      <c r="G213" s="52">
        <f t="shared" si="3"/>
        <v>10</v>
      </c>
    </row>
    <row r="214" spans="2:7" ht="15.75" customHeight="1">
      <c r="B214" s="44" t="s">
        <v>922</v>
      </c>
      <c r="C214" s="78" t="s">
        <v>185</v>
      </c>
      <c r="D214" s="45">
        <v>8</v>
      </c>
      <c r="E214" s="45"/>
      <c r="F214" s="45">
        <v>2</v>
      </c>
      <c r="G214" s="52">
        <f t="shared" si="3"/>
        <v>10</v>
      </c>
    </row>
    <row r="215" spans="2:7" ht="15.75" customHeight="1">
      <c r="B215" s="44" t="s">
        <v>138</v>
      </c>
      <c r="C215" s="78" t="s">
        <v>139</v>
      </c>
      <c r="D215" s="45"/>
      <c r="E215" s="45">
        <v>7</v>
      </c>
      <c r="F215" s="45"/>
      <c r="G215" s="52">
        <f t="shared" si="3"/>
        <v>7</v>
      </c>
    </row>
    <row r="216" spans="1:7" ht="15.75" customHeight="1">
      <c r="A216" s="64"/>
      <c r="B216" s="44" t="s">
        <v>303</v>
      </c>
      <c r="C216" s="78" t="s">
        <v>85</v>
      </c>
      <c r="D216" s="45"/>
      <c r="E216" s="45"/>
      <c r="F216" s="45">
        <v>6</v>
      </c>
      <c r="G216" s="52">
        <f t="shared" si="3"/>
        <v>6</v>
      </c>
    </row>
    <row r="217" spans="2:7" ht="15.75" customHeight="1">
      <c r="B217" s="44" t="s">
        <v>24</v>
      </c>
      <c r="C217" s="44" t="s">
        <v>20</v>
      </c>
      <c r="D217" s="45"/>
      <c r="E217" s="45"/>
      <c r="F217" s="45">
        <v>2</v>
      </c>
      <c r="G217" s="45">
        <f t="shared" si="3"/>
        <v>2</v>
      </c>
    </row>
    <row r="218" spans="2:7" ht="15.75" customHeight="1">
      <c r="B218" s="44" t="s">
        <v>926</v>
      </c>
      <c r="C218" s="44" t="s">
        <v>213</v>
      </c>
      <c r="D218" s="45"/>
      <c r="E218" s="45"/>
      <c r="F218" s="45">
        <v>2</v>
      </c>
      <c r="G218" s="45">
        <f t="shared" si="3"/>
        <v>2</v>
      </c>
    </row>
    <row r="219" spans="2:7" ht="15.75" customHeight="1">
      <c r="B219" s="44" t="s">
        <v>284</v>
      </c>
      <c r="C219" s="44" t="s">
        <v>285</v>
      </c>
      <c r="D219" s="45"/>
      <c r="E219" s="45"/>
      <c r="F219" s="45">
        <v>2</v>
      </c>
      <c r="G219" s="45">
        <f t="shared" si="3"/>
        <v>2</v>
      </c>
    </row>
    <row r="220" spans="2:7" ht="15.75" customHeight="1">
      <c r="B220" s="44" t="s">
        <v>740</v>
      </c>
      <c r="C220" s="44" t="s">
        <v>85</v>
      </c>
      <c r="D220" s="45"/>
      <c r="E220" s="45"/>
      <c r="F220" s="45">
        <v>2</v>
      </c>
      <c r="G220" s="45">
        <f t="shared" si="3"/>
        <v>2</v>
      </c>
    </row>
    <row r="221" spans="2:7" ht="15.75" customHeight="1">
      <c r="B221" s="44" t="s">
        <v>1099</v>
      </c>
      <c r="C221" s="44" t="s">
        <v>1100</v>
      </c>
      <c r="D221" s="45"/>
      <c r="E221" s="45"/>
      <c r="F221" s="45"/>
      <c r="G221" s="45">
        <f t="shared" si="3"/>
        <v>0</v>
      </c>
    </row>
    <row r="222" spans="1:27" ht="15.75" customHeight="1">
      <c r="A222" s="108"/>
      <c r="B222" s="44" t="s">
        <v>232</v>
      </c>
      <c r="C222" s="44" t="s">
        <v>927</v>
      </c>
      <c r="D222" s="45"/>
      <c r="E222" s="45"/>
      <c r="F222" s="45"/>
      <c r="G222" s="45">
        <f t="shared" si="3"/>
        <v>0</v>
      </c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</row>
    <row r="223" spans="2:7" ht="15.75" customHeight="1">
      <c r="B223" s="44" t="s">
        <v>313</v>
      </c>
      <c r="C223" s="44" t="s">
        <v>503</v>
      </c>
      <c r="D223" s="45"/>
      <c r="E223" s="45"/>
      <c r="F223" s="45"/>
      <c r="G223" s="45">
        <f t="shared" si="3"/>
        <v>0</v>
      </c>
    </row>
    <row r="224" spans="2:7" ht="15.75" customHeight="1">
      <c r="B224" s="78" t="s">
        <v>1202</v>
      </c>
      <c r="C224" s="78" t="s">
        <v>1203</v>
      </c>
      <c r="D224" s="45"/>
      <c r="E224" s="45"/>
      <c r="F224" s="45"/>
      <c r="G224" s="45">
        <f t="shared" si="3"/>
        <v>0</v>
      </c>
    </row>
    <row r="225" spans="2:7" ht="15.75" customHeight="1">
      <c r="B225" s="78" t="s">
        <v>1204</v>
      </c>
      <c r="C225" s="78" t="s">
        <v>1205</v>
      </c>
      <c r="D225" s="79"/>
      <c r="E225" s="79"/>
      <c r="F225" s="79"/>
      <c r="G225" s="45">
        <f t="shared" si="3"/>
        <v>0</v>
      </c>
    </row>
    <row r="226" spans="2:7" ht="15.75" customHeight="1">
      <c r="B226" s="78" t="s">
        <v>76</v>
      </c>
      <c r="C226" s="78" t="s">
        <v>387</v>
      </c>
      <c r="D226" s="45"/>
      <c r="E226" s="45"/>
      <c r="F226" s="45"/>
      <c r="G226" s="45">
        <f t="shared" si="3"/>
        <v>0</v>
      </c>
    </row>
    <row r="227" spans="2:7" ht="15.75" customHeight="1">
      <c r="B227" s="78" t="s">
        <v>1206</v>
      </c>
      <c r="C227" s="78" t="s">
        <v>387</v>
      </c>
      <c r="D227" s="45"/>
      <c r="E227" s="45"/>
      <c r="F227" s="45"/>
      <c r="G227" s="45">
        <f t="shared" si="3"/>
        <v>0</v>
      </c>
    </row>
    <row r="228" spans="2:7" ht="15.75" customHeight="1">
      <c r="B228" s="78" t="s">
        <v>1207</v>
      </c>
      <c r="C228" s="78" t="s">
        <v>830</v>
      </c>
      <c r="D228" s="45"/>
      <c r="E228" s="45"/>
      <c r="F228" s="45"/>
      <c r="G228" s="45">
        <f t="shared" si="3"/>
        <v>0</v>
      </c>
    </row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</sheetData>
  <sheetProtection algorithmName="SHA-512" hashValue="71F0jGgPXK9h1VDjrh8ZwIJ+ds1zkU9LKpcjQpHp9vqME3C8QZ4XHfMR3JJ80CGfzCRzPjeBZsORWysLL9hsRw==" saltValue="U6NjiFMKRX/YcyWluTrstQ==" spinCount="100000" sheet="1" objects="1" scenarios="1"/>
  <conditionalFormatting sqref="H7">
    <cfRule type="top10" priority="1" dxfId="0" rank="10"/>
  </conditionalFormatting>
  <printOptions/>
  <pageMargins left="0.7" right="0.7" top="0.75" bottom="0.75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Callie</dc:creator>
  <cp:keywords/>
  <dc:description/>
  <cp:lastModifiedBy>Bennett M Walther</cp:lastModifiedBy>
  <cp:lastPrinted>2019-01-04T17:53:10Z</cp:lastPrinted>
  <dcterms:created xsi:type="dcterms:W3CDTF">2018-12-13T02:33:16Z</dcterms:created>
  <dcterms:modified xsi:type="dcterms:W3CDTF">2019-09-09T13:41:35Z</dcterms:modified>
  <cp:category/>
  <cp:version/>
  <cp:contentType/>
  <cp:contentStatus/>
</cp:coreProperties>
</file>